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rist\OneDrive\Documents\Kristin\VFF\"/>
    </mc:Choice>
  </mc:AlternateContent>
  <bookViews>
    <workbookView xWindow="0" yWindow="0" windowWidth="17256" windowHeight="5688"/>
  </bookViews>
  <sheets>
    <sheet name="Projections" sheetId="1" r:id="rId1"/>
  </sheets>
  <calcPr calcId="162913"/>
  <extLst>
    <ext uri="GoogleSheetsCustomDataVersion1">
      <go:sheetsCustomData xmlns:go="http://customooxmlschemas.google.com/" r:id="rId5" roundtripDataSignature="AMtx7mj+8EIv7t7g3jHgSSImbP9MwW/Pvg=="/>
    </ext>
  </extLst>
</workbook>
</file>

<file path=xl/calcChain.xml><?xml version="1.0" encoding="utf-8"?>
<calcChain xmlns="http://schemas.openxmlformats.org/spreadsheetml/2006/main">
  <c r="J31" i="1" l="1"/>
  <c r="I31" i="1"/>
  <c r="D117" i="1" l="1"/>
  <c r="D116" i="1"/>
  <c r="A116" i="1"/>
  <c r="D115" i="1"/>
  <c r="C115" i="1"/>
  <c r="A115" i="1"/>
  <c r="D114" i="1"/>
  <c r="A114" i="1"/>
  <c r="D113" i="1"/>
  <c r="B113" i="1"/>
  <c r="D110" i="1"/>
  <c r="C110" i="1"/>
  <c r="B110" i="1"/>
  <c r="D102" i="1"/>
  <c r="C102" i="1"/>
  <c r="B102" i="1"/>
  <c r="D95" i="1"/>
  <c r="C95" i="1"/>
  <c r="B95" i="1"/>
  <c r="D83" i="1"/>
  <c r="C83" i="1"/>
  <c r="B83" i="1"/>
  <c r="D74" i="1"/>
  <c r="C74" i="1"/>
  <c r="B74" i="1"/>
  <c r="D71" i="1"/>
  <c r="D72" i="1" s="1"/>
  <c r="C71" i="1"/>
  <c r="C72" i="1" s="1"/>
  <c r="B71" i="1"/>
  <c r="B72" i="1" s="1"/>
  <c r="D60" i="1"/>
  <c r="C60" i="1"/>
  <c r="D59" i="1"/>
  <c r="C59" i="1"/>
  <c r="B59" i="1"/>
  <c r="B60" i="1" s="1"/>
  <c r="D41" i="1"/>
  <c r="D76" i="1" s="1"/>
  <c r="C41" i="1"/>
  <c r="C76" i="1" s="1"/>
  <c r="B41" i="1"/>
  <c r="B76" i="1" s="1"/>
  <c r="E29" i="1"/>
  <c r="H28" i="1"/>
  <c r="E28" i="1"/>
  <c r="J27" i="1"/>
  <c r="I27" i="1"/>
  <c r="G27" i="1"/>
  <c r="J26" i="1"/>
  <c r="J28" i="1" s="1"/>
  <c r="I26" i="1"/>
  <c r="I28" i="1" s="1"/>
  <c r="G26" i="1"/>
  <c r="J25" i="1"/>
  <c r="I25" i="1"/>
  <c r="G25" i="1"/>
  <c r="J24" i="1"/>
  <c r="I24" i="1"/>
  <c r="G24" i="1"/>
  <c r="G28" i="1" s="1"/>
  <c r="G29" i="1" s="1"/>
  <c r="H22" i="1"/>
  <c r="H29" i="1" s="1"/>
  <c r="G22" i="1"/>
  <c r="F22" i="1"/>
  <c r="E22" i="1"/>
  <c r="J13" i="1"/>
  <c r="I13" i="1"/>
  <c r="J12" i="1"/>
  <c r="J22" i="1" s="1"/>
  <c r="I12" i="1"/>
  <c r="J11" i="1"/>
  <c r="C116" i="1" s="1"/>
  <c r="I11" i="1"/>
  <c r="B116" i="1" s="1"/>
  <c r="J10" i="1"/>
  <c r="I10" i="1"/>
  <c r="B115" i="1" s="1"/>
  <c r="J9" i="1"/>
  <c r="C114" i="1" s="1"/>
  <c r="C117" i="1" s="1"/>
  <c r="C118" i="1" s="1"/>
  <c r="I9" i="1"/>
  <c r="I22" i="1" s="1"/>
  <c r="J8" i="1"/>
  <c r="C113" i="1" s="1"/>
  <c r="I8" i="1"/>
  <c r="J29" i="1" l="1"/>
  <c r="D127" i="1"/>
  <c r="D85" i="1"/>
  <c r="D77" i="1"/>
  <c r="B77" i="1"/>
  <c r="B127" i="1"/>
  <c r="B85" i="1"/>
  <c r="C77" i="1"/>
  <c r="C127" i="1"/>
  <c r="C85" i="1"/>
  <c r="I29" i="1"/>
  <c r="D118" i="1"/>
  <c r="B114" i="1"/>
  <c r="B117" i="1" s="1"/>
  <c r="B118" i="1" s="1"/>
</calcChain>
</file>

<file path=xl/sharedStrings.xml><?xml version="1.0" encoding="utf-8"?>
<sst xmlns="http://schemas.openxmlformats.org/spreadsheetml/2006/main" count="139" uniqueCount="98">
  <si>
    <t>VERMONT FARM FUND</t>
  </si>
  <si>
    <t>CASH FLOW PROJECTION</t>
  </si>
  <si>
    <t>Farm/Business Name:</t>
  </si>
  <si>
    <t>Date:</t>
  </si>
  <si>
    <t>Step 1: We want to know about your current and projected debt</t>
  </si>
  <si>
    <t>Purpose</t>
  </si>
  <si>
    <t>Loan Initiation Year</t>
  </si>
  <si>
    <t>Due      Year</t>
  </si>
  <si>
    <t>Original Amount</t>
  </si>
  <si>
    <t>Interest Rate</t>
  </si>
  <si>
    <t>Current Balance</t>
  </si>
  <si>
    <t>Monthly Payment</t>
  </si>
  <si>
    <t>Current Loans</t>
  </si>
  <si>
    <t>Maximum</t>
  </si>
  <si>
    <t>Average Balance</t>
  </si>
  <si>
    <t>Line of Credit</t>
  </si>
  <si>
    <t>Credit Limit</t>
  </si>
  <si>
    <t>Credit Cards</t>
  </si>
  <si>
    <t>Outstanding Loans Total</t>
  </si>
  <si>
    <t>Projected Loans in the Next Year, Including VFF and others you are intending to apply for</t>
  </si>
  <si>
    <t>Projected New Loan Total</t>
  </si>
  <si>
    <t>Loan Total, Outstanding + Projected</t>
  </si>
  <si>
    <t>Projected Debt to Income Ratio</t>
  </si>
  <si>
    <t>Step 2: We want to know your anticipated income and expenses (from your Profit &amp; Loss Statement)</t>
  </si>
  <si>
    <t>Actuals</t>
  </si>
  <si>
    <t>Projection</t>
  </si>
  <si>
    <t>INCOME</t>
  </si>
  <si>
    <t>SAMPLE: Wholesale Accounts</t>
  </si>
  <si>
    <t>item</t>
  </si>
  <si>
    <t>TOTAL INCOME</t>
  </si>
  <si>
    <t>Cost of Good Sold</t>
  </si>
  <si>
    <t>Variable Expenses (feel free to re-label or replace categories to more closely reflect your QuickBooks accounts)</t>
  </si>
  <si>
    <t>SAMPLE: Packaging</t>
  </si>
  <si>
    <t>Bedding</t>
  </si>
  <si>
    <t>Breeding</t>
  </si>
  <si>
    <t>Feed purchased</t>
  </si>
  <si>
    <t>Fencing</t>
  </si>
  <si>
    <t>Fertilizer</t>
  </si>
  <si>
    <t>Freight &amp; trucking</t>
  </si>
  <si>
    <t>Labor hired (incl. FICA, workers comp, etc.)</t>
  </si>
  <si>
    <t>Market livestock purchased for resale</t>
  </si>
  <si>
    <t>Repairs, maintenance</t>
  </si>
  <si>
    <t>Seeds</t>
  </si>
  <si>
    <t>Supplies</t>
  </si>
  <si>
    <t>Veterinary &amp; medicine expense</t>
  </si>
  <si>
    <t>Other</t>
  </si>
  <si>
    <t>Total Variable Expenses:</t>
  </si>
  <si>
    <t>COGS as a % of Gross Income (GPM)</t>
  </si>
  <si>
    <t>Overhead Expenses (feel free to re-label categories to more more closely reflect your QuickBooks accounts)</t>
  </si>
  <si>
    <t>SAMPLE: Advertising/Marketing</t>
  </si>
  <si>
    <t>Insurance</t>
  </si>
  <si>
    <t>Lease payments</t>
  </si>
  <si>
    <t>Rent</t>
  </si>
  <si>
    <t>Utilities</t>
  </si>
  <si>
    <t>Vehicle</t>
  </si>
  <si>
    <t>Total Overhead Expenses</t>
  </si>
  <si>
    <t>Overhead Expenses as a % of Gross Income</t>
  </si>
  <si>
    <t>TOTAL CASH EXPENSES</t>
  </si>
  <si>
    <t>NET PROFIT (INCOME MINUS EXPENSES)</t>
  </si>
  <si>
    <t>"EBITDA"</t>
  </si>
  <si>
    <t>Net Income as a % of Gross Income</t>
  </si>
  <si>
    <t>Interest</t>
  </si>
  <si>
    <t>Taxes</t>
  </si>
  <si>
    <t>Depreciation</t>
  </si>
  <si>
    <t>Total Interest, Taxes, Depreciation</t>
  </si>
  <si>
    <t>NET INCOME</t>
  </si>
  <si>
    <t>Step 3: We want to know your capital investments (from your Balance Sheet)</t>
  </si>
  <si>
    <t>Plus CAPITAL CONTRIBUTIONS</t>
  </si>
  <si>
    <t>SAMPLE: VFF Business Builder Loan</t>
  </si>
  <si>
    <t>Grants</t>
  </si>
  <si>
    <t>Loans</t>
  </si>
  <si>
    <t>Off-Farm Income</t>
  </si>
  <si>
    <t>Total Capital Contributions</t>
  </si>
  <si>
    <t>Plus CAPITAL SALES (revenue from sale of assets)</t>
  </si>
  <si>
    <t>SAMPLE: Sale of old chest freezers</t>
  </si>
  <si>
    <t>Total Capital Sales</t>
  </si>
  <si>
    <t>Less CAPITAL EXPENSE (include items on your loan application budget)</t>
  </si>
  <si>
    <t>SAMPLE: Purchase of walk-in cooler</t>
  </si>
  <si>
    <t>Total Capital Expense</t>
  </si>
  <si>
    <t>Less DEBT SERVICE (from Step 1)</t>
  </si>
  <si>
    <t>SAMPLE: USDA loan</t>
  </si>
  <si>
    <t>Total Debt Service</t>
  </si>
  <si>
    <t>Debt Service Ratio</t>
  </si>
  <si>
    <t>Other Expenses Not Covered Above</t>
  </si>
  <si>
    <t xml:space="preserve"> - Income Taxes</t>
  </si>
  <si>
    <t xml:space="preserve"> - Capital gains tax</t>
  </si>
  <si>
    <t xml:space="preserve"> - Family Living</t>
  </si>
  <si>
    <t xml:space="preserve"> - Health Insurance</t>
  </si>
  <si>
    <t xml:space="preserve"> - Capital Reserve</t>
  </si>
  <si>
    <t>NET AFTER CAPITAL RESERVE, DEBT SERVICE, FAMILY LIVING AND INCOME TAX ALLOCATION</t>
  </si>
  <si>
    <t>REVENUE ASSUMPTIONS (list):</t>
  </si>
  <si>
    <t>EXPENSE ASSUMPTIONS (list):</t>
  </si>
  <si>
    <t>SAMPLE: Truck Loan</t>
  </si>
  <si>
    <t>SAMPLE</t>
  </si>
  <si>
    <t>2023 Total</t>
  </si>
  <si>
    <t>2024 Total</t>
  </si>
  <si>
    <t>Balance 2023 Year End</t>
  </si>
  <si>
    <t>Anticipated Balance 2024 Year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</si>
</sst>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14">
    <font>
      <sz val="11"/>
      <color theme="1"/>
      <name val="Calibri"/>
    </font>
    <font>
      <b/>
      <sz val="12"/>
      <color theme="0"/>
      <name val="Arial"/>
    </font>
    <font>
      <sz val="11"/>
      <name val="Calibri"/>
    </font>
    <font>
      <sz val="12"/>
      <color theme="1"/>
      <name val="Calibri"/>
    </font>
    <font>
      <b/>
      <sz val="12"/>
      <color theme="1"/>
      <name val="Arial"/>
    </font>
    <font>
      <b/>
      <sz val="12"/>
      <color theme="0"/>
      <name val="Calibri"/>
    </font>
    <font>
      <b/>
      <sz val="12"/>
      <color rgb="FFFFFFFF"/>
      <name val="Calibri"/>
    </font>
    <font>
      <b/>
      <sz val="12"/>
      <color theme="1"/>
      <name val="Calibri"/>
    </font>
    <font>
      <i/>
      <sz val="12"/>
      <color theme="1"/>
      <name val="Calibri"/>
    </font>
    <font>
      <sz val="12"/>
      <color theme="0"/>
      <name val="Calibri"/>
    </font>
    <font>
      <sz val="12"/>
      <color theme="0"/>
      <name val="Arial"/>
    </font>
    <font>
      <b/>
      <sz val="12"/>
      <color rgb="FFFFFFFF"/>
      <name val="Arial"/>
    </font>
    <font>
      <i/>
      <sz val="12"/>
      <color theme="1"/>
      <name val="Arial"/>
    </font>
    <font>
      <sz val="12"/>
      <color theme="1"/>
      <name val="Arial"/>
    </font>
  </fonts>
  <fills count="10">
    <fill>
      <patternFill patternType="none"/>
    </fill>
    <fill>
      <patternFill patternType="gray125"/>
    </fill>
    <fill>
      <patternFill patternType="solid">
        <fgColor rgb="FF525252"/>
        <bgColor rgb="FF525252"/>
      </patternFill>
    </fill>
    <fill>
      <patternFill patternType="solid">
        <fgColor rgb="FFC8C8C8"/>
        <bgColor rgb="FFC8C8C8"/>
      </patternFill>
    </fill>
    <fill>
      <patternFill patternType="solid">
        <fgColor theme="0"/>
        <bgColor theme="0"/>
      </patternFill>
    </fill>
    <fill>
      <patternFill patternType="solid">
        <fgColor rgb="FFD0CECE"/>
        <bgColor rgb="FFD0CECE"/>
      </patternFill>
    </fill>
    <fill>
      <patternFill patternType="solid">
        <fgColor rgb="FFFEF2CB"/>
        <bgColor rgb="FFFEF2CB"/>
      </patternFill>
    </fill>
    <fill>
      <patternFill patternType="solid">
        <fgColor rgb="FF757070"/>
        <bgColor rgb="FF757070"/>
      </patternFill>
    </fill>
    <fill>
      <patternFill patternType="solid">
        <fgColor rgb="FFC55A11"/>
        <bgColor rgb="FFC55A11"/>
      </patternFill>
    </fill>
    <fill>
      <patternFill patternType="solid">
        <fgColor rgb="FF7B7B7B"/>
        <bgColor rgb="FF7B7B7B"/>
      </patternFill>
    </fill>
  </fills>
  <borders count="2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35">
    <xf numFmtId="0" fontId="0" fillId="0" borderId="0" xfId="0" applyFont="1" applyAlignment="1"/>
    <xf numFmtId="0" fontId="3" fillId="0" borderId="4" xfId="0" applyFont="1" applyBorder="1"/>
    <xf numFmtId="0" fontId="4" fillId="3" borderId="4" xfId="0" applyFont="1" applyFill="1" applyBorder="1" applyAlignment="1">
      <alignment wrapText="1"/>
    </xf>
    <xf numFmtId="0" fontId="4" fillId="5" borderId="4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5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8" fillId="0" borderId="7" xfId="0" applyFont="1" applyBorder="1"/>
    <xf numFmtId="44" fontId="8" fillId="0" borderId="7" xfId="0" applyNumberFormat="1" applyFont="1" applyBorder="1"/>
    <xf numFmtId="164" fontId="8" fillId="0" borderId="7" xfId="0" applyNumberFormat="1" applyFont="1" applyBorder="1"/>
    <xf numFmtId="0" fontId="3" fillId="0" borderId="9" xfId="0" applyFont="1" applyBorder="1"/>
    <xf numFmtId="0" fontId="3" fillId="0" borderId="9" xfId="0" applyFont="1" applyBorder="1" applyAlignment="1"/>
    <xf numFmtId="44" fontId="3" fillId="0" borderId="9" xfId="0" applyNumberFormat="1" applyFont="1" applyBorder="1"/>
    <xf numFmtId="10" fontId="3" fillId="0" borderId="9" xfId="0" applyNumberFormat="1" applyFont="1" applyBorder="1"/>
    <xf numFmtId="44" fontId="3" fillId="0" borderId="4" xfId="0" applyNumberFormat="1" applyFont="1" applyBorder="1"/>
    <xf numFmtId="10" fontId="3" fillId="0" borderId="4" xfId="0" applyNumberFormat="1" applyFont="1" applyBorder="1"/>
    <xf numFmtId="0" fontId="7" fillId="3" borderId="5" xfId="0" applyFont="1" applyFill="1" applyBorder="1" applyAlignment="1">
      <alignment horizontal="left" vertical="top" wrapText="1"/>
    </xf>
    <xf numFmtId="44" fontId="8" fillId="0" borderId="15" xfId="0" applyNumberFormat="1" applyFont="1" applyBorder="1"/>
    <xf numFmtId="164" fontId="3" fillId="0" borderId="9" xfId="0" applyNumberFormat="1" applyFont="1" applyBorder="1"/>
    <xf numFmtId="44" fontId="3" fillId="0" borderId="18" xfId="0" applyNumberFormat="1" applyFont="1" applyBorder="1"/>
    <xf numFmtId="164" fontId="3" fillId="0" borderId="4" xfId="0" applyNumberFormat="1" applyFont="1" applyBorder="1"/>
    <xf numFmtId="44" fontId="3" fillId="0" borderId="1" xfId="0" applyNumberFormat="1" applyFont="1" applyBorder="1"/>
    <xf numFmtId="9" fontId="8" fillId="0" borderId="7" xfId="0" applyNumberFormat="1" applyFont="1" applyBorder="1"/>
    <xf numFmtId="9" fontId="3" fillId="0" borderId="9" xfId="0" applyNumberFormat="1" applyFont="1" applyBorder="1"/>
    <xf numFmtId="9" fontId="3" fillId="0" borderId="4" xfId="0" applyNumberFormat="1" applyFont="1" applyBorder="1"/>
    <xf numFmtId="0" fontId="5" fillId="7" borderId="19" xfId="0" applyFont="1" applyFill="1" applyBorder="1" applyAlignment="1">
      <alignment horizontal="left" vertical="top"/>
    </xf>
    <xf numFmtId="0" fontId="5" fillId="7" borderId="5" xfId="0" applyFont="1" applyFill="1" applyBorder="1"/>
    <xf numFmtId="44" fontId="5" fillId="7" borderId="5" xfId="0" applyNumberFormat="1" applyFont="1" applyFill="1" applyBorder="1"/>
    <xf numFmtId="0" fontId="5" fillId="7" borderId="23" xfId="0" applyFont="1" applyFill="1" applyBorder="1" applyAlignment="1">
      <alignment horizontal="left" vertical="top"/>
    </xf>
    <xf numFmtId="0" fontId="9" fillId="7" borderId="4" xfId="0" applyFont="1" applyFill="1" applyBorder="1"/>
    <xf numFmtId="44" fontId="9" fillId="7" borderId="4" xfId="0" applyNumberFormat="1" applyFont="1" applyFill="1" applyBorder="1"/>
    <xf numFmtId="0" fontId="5" fillId="8" borderId="23" xfId="0" applyFont="1" applyFill="1" applyBorder="1" applyAlignment="1">
      <alignment horizontal="left" vertical="top"/>
    </xf>
    <xf numFmtId="0" fontId="9" fillId="8" borderId="4" xfId="0" applyFont="1" applyFill="1" applyBorder="1"/>
    <xf numFmtId="44" fontId="9" fillId="8" borderId="4" xfId="0" applyNumberFormat="1" applyFont="1" applyFill="1" applyBorder="1"/>
    <xf numFmtId="0" fontId="3" fillId="0" borderId="0" xfId="0" applyFont="1"/>
    <xf numFmtId="0" fontId="7" fillId="0" borderId="0" xfId="0" applyFont="1"/>
    <xf numFmtId="0" fontId="4" fillId="0" borderId="4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10" fillId="9" borderId="4" xfId="0" applyFont="1" applyFill="1" applyBorder="1"/>
    <xf numFmtId="0" fontId="1" fillId="9" borderId="4" xfId="0" applyFont="1" applyFill="1" applyBorder="1" applyAlignment="1">
      <alignment horizontal="center" vertical="center" wrapText="1"/>
    </xf>
    <xf numFmtId="0" fontId="1" fillId="9" borderId="24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left" vertical="center"/>
    </xf>
    <xf numFmtId="0" fontId="11" fillId="9" borderId="4" xfId="0" applyFont="1" applyFill="1" applyBorder="1" applyAlignment="1">
      <alignment horizontal="center" vertical="center"/>
    </xf>
    <xf numFmtId="0" fontId="11" fillId="9" borderId="24" xfId="0" applyFont="1" applyFill="1" applyBorder="1" applyAlignment="1">
      <alignment horizontal="center" vertical="center"/>
    </xf>
    <xf numFmtId="0" fontId="12" fillId="3" borderId="7" xfId="0" applyFont="1" applyFill="1" applyBorder="1"/>
    <xf numFmtId="165" fontId="12" fillId="4" borderId="7" xfId="0" applyNumberFormat="1" applyFont="1" applyFill="1" applyBorder="1" applyAlignment="1">
      <alignment horizontal="right" vertical="top"/>
    </xf>
    <xf numFmtId="165" fontId="12" fillId="4" borderId="25" xfId="0" applyNumberFormat="1" applyFont="1" applyFill="1" applyBorder="1" applyAlignment="1">
      <alignment horizontal="right" vertical="top"/>
    </xf>
    <xf numFmtId="0" fontId="13" fillId="3" borderId="26" xfId="0" applyFont="1" applyFill="1" applyBorder="1"/>
    <xf numFmtId="165" fontId="13" fillId="4" borderId="26" xfId="0" applyNumberFormat="1" applyFont="1" applyFill="1" applyBorder="1" applyAlignment="1">
      <alignment horizontal="right" vertical="top"/>
    </xf>
    <xf numFmtId="0" fontId="13" fillId="3" borderId="4" xfId="0" applyFont="1" applyFill="1" applyBorder="1"/>
    <xf numFmtId="165" fontId="13" fillId="4" borderId="4" xfId="0" applyNumberFormat="1" applyFont="1" applyFill="1" applyBorder="1" applyAlignment="1">
      <alignment horizontal="right" vertical="top"/>
    </xf>
    <xf numFmtId="0" fontId="13" fillId="3" borderId="4" xfId="0" applyFont="1" applyFill="1" applyBorder="1" applyAlignment="1">
      <alignment horizontal="left" vertical="top"/>
    </xf>
    <xf numFmtId="0" fontId="1" fillId="8" borderId="4" xfId="0" applyFont="1" applyFill="1" applyBorder="1" applyAlignment="1">
      <alignment horizontal="left"/>
    </xf>
    <xf numFmtId="165" fontId="1" fillId="8" borderId="4" xfId="0" applyNumberFormat="1" applyFont="1" applyFill="1" applyBorder="1" applyAlignment="1">
      <alignment horizontal="right"/>
    </xf>
    <xf numFmtId="0" fontId="13" fillId="9" borderId="4" xfId="0" applyFont="1" applyFill="1" applyBorder="1" applyAlignment="1">
      <alignment horizontal="center"/>
    </xf>
    <xf numFmtId="0" fontId="1" fillId="9" borderId="4" xfId="0" applyFont="1" applyFill="1" applyBorder="1"/>
    <xf numFmtId="0" fontId="1" fillId="9" borderId="4" xfId="0" applyFont="1" applyFill="1" applyBorder="1" applyAlignment="1">
      <alignment horizontal="left" vertical="top"/>
    </xf>
    <xf numFmtId="165" fontId="10" fillId="9" borderId="4" xfId="0" applyNumberFormat="1" applyFont="1" applyFill="1" applyBorder="1" applyAlignment="1">
      <alignment horizontal="right"/>
    </xf>
    <xf numFmtId="165" fontId="12" fillId="4" borderId="7" xfId="0" applyNumberFormat="1" applyFont="1" applyFill="1" applyBorder="1" applyAlignment="1">
      <alignment horizontal="right"/>
    </xf>
    <xf numFmtId="0" fontId="13" fillId="3" borderId="26" xfId="0" applyFont="1" applyFill="1" applyBorder="1" applyAlignment="1">
      <alignment vertical="top"/>
    </xf>
    <xf numFmtId="165" fontId="13" fillId="4" borderId="26" xfId="0" applyNumberFormat="1" applyFont="1" applyFill="1" applyBorder="1" applyAlignment="1">
      <alignment horizontal="right"/>
    </xf>
    <xf numFmtId="0" fontId="13" fillId="3" borderId="4" xfId="0" applyFont="1" applyFill="1" applyBorder="1" applyAlignment="1">
      <alignment vertical="top"/>
    </xf>
    <xf numFmtId="165" fontId="13" fillId="4" borderId="4" xfId="0" applyNumberFormat="1" applyFont="1" applyFill="1" applyBorder="1" applyAlignment="1">
      <alignment horizontal="right"/>
    </xf>
    <xf numFmtId="0" fontId="1" fillId="8" borderId="4" xfId="0" applyFont="1" applyFill="1" applyBorder="1" applyAlignment="1">
      <alignment horizontal="left" vertical="top"/>
    </xf>
    <xf numFmtId="165" fontId="1" fillId="8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top"/>
    </xf>
    <xf numFmtId="9" fontId="1" fillId="2" borderId="4" xfId="0" applyNumberFormat="1" applyFont="1" applyFill="1" applyBorder="1" applyAlignment="1">
      <alignment horizontal="center"/>
    </xf>
    <xf numFmtId="0" fontId="1" fillId="7" borderId="4" xfId="0" applyFont="1" applyFill="1" applyBorder="1" applyAlignment="1">
      <alignment horizontal="left" vertical="top"/>
    </xf>
    <xf numFmtId="0" fontId="13" fillId="9" borderId="4" xfId="0" applyFont="1" applyFill="1" applyBorder="1" applyAlignment="1">
      <alignment horizontal="left" vertical="top"/>
    </xf>
    <xf numFmtId="0" fontId="12" fillId="3" borderId="7" xfId="0" applyFont="1" applyFill="1" applyBorder="1" applyAlignment="1">
      <alignment horizontal="left"/>
    </xf>
    <xf numFmtId="0" fontId="13" fillId="3" borderId="26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165" fontId="4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165" fontId="1" fillId="2" borderId="4" xfId="0" applyNumberFormat="1" applyFont="1" applyFill="1" applyBorder="1" applyAlignment="1">
      <alignment horizontal="center"/>
    </xf>
    <xf numFmtId="165" fontId="13" fillId="2" borderId="4" xfId="0" applyNumberFormat="1" applyFont="1" applyFill="1" applyBorder="1" applyAlignment="1">
      <alignment horizontal="center"/>
    </xf>
    <xf numFmtId="0" fontId="4" fillId="9" borderId="4" xfId="0" applyFont="1" applyFill="1" applyBorder="1" applyAlignment="1">
      <alignment horizontal="left"/>
    </xf>
    <xf numFmtId="165" fontId="3" fillId="4" borderId="4" xfId="0" applyNumberFormat="1" applyFont="1" applyFill="1" applyBorder="1"/>
    <xf numFmtId="0" fontId="1" fillId="0" borderId="4" xfId="0" applyFont="1" applyBorder="1" applyAlignment="1">
      <alignment horizontal="left"/>
    </xf>
    <xf numFmtId="165" fontId="1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9" borderId="4" xfId="0" applyFont="1" applyFill="1" applyBorder="1" applyAlignment="1">
      <alignment horizontal="left"/>
    </xf>
    <xf numFmtId="0" fontId="1" fillId="9" borderId="27" xfId="0" applyFont="1" applyFill="1" applyBorder="1" applyAlignment="1">
      <alignment horizontal="left"/>
    </xf>
    <xf numFmtId="0" fontId="13" fillId="5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right"/>
    </xf>
    <xf numFmtId="165" fontId="1" fillId="2" borderId="4" xfId="0" applyNumberFormat="1" applyFont="1" applyFill="1" applyBorder="1" applyAlignment="1">
      <alignment horizontal="right"/>
    </xf>
    <xf numFmtId="0" fontId="13" fillId="9" borderId="4" xfId="0" applyFont="1" applyFill="1" applyBorder="1" applyAlignment="1">
      <alignment horizontal="left"/>
    </xf>
    <xf numFmtId="165" fontId="13" fillId="9" borderId="4" xfId="0" applyNumberFormat="1" applyFont="1" applyFill="1" applyBorder="1" applyAlignment="1">
      <alignment horizontal="center"/>
    </xf>
    <xf numFmtId="165" fontId="10" fillId="9" borderId="4" xfId="0" applyNumberFormat="1" applyFont="1" applyFill="1" applyBorder="1" applyAlignment="1">
      <alignment horizontal="center"/>
    </xf>
    <xf numFmtId="0" fontId="8" fillId="0" borderId="4" xfId="0" applyFont="1" applyBorder="1"/>
    <xf numFmtId="165" fontId="12" fillId="4" borderId="7" xfId="0" applyNumberFormat="1" applyFont="1" applyFill="1" applyBorder="1" applyAlignment="1">
      <alignment horizontal="center"/>
    </xf>
    <xf numFmtId="165" fontId="13" fillId="4" borderId="26" xfId="0" applyNumberFormat="1" applyFont="1" applyFill="1" applyBorder="1" applyAlignment="1">
      <alignment horizontal="center"/>
    </xf>
    <xf numFmtId="165" fontId="13" fillId="4" borderId="4" xfId="0" applyNumberFormat="1" applyFont="1" applyFill="1" applyBorder="1" applyAlignment="1">
      <alignment horizontal="center"/>
    </xf>
    <xf numFmtId="165" fontId="13" fillId="4" borderId="4" xfId="0" applyNumberFormat="1" applyFont="1" applyFill="1" applyBorder="1" applyAlignment="1">
      <alignment horizontal="center"/>
    </xf>
    <xf numFmtId="165" fontId="13" fillId="9" borderId="4" xfId="0" applyNumberFormat="1" applyFont="1" applyFill="1" applyBorder="1" applyAlignment="1">
      <alignment horizontal="right"/>
    </xf>
    <xf numFmtId="0" fontId="12" fillId="3" borderId="7" xfId="0" applyFont="1" applyFill="1" applyBorder="1" applyAlignment="1">
      <alignment horizontal="left"/>
    </xf>
    <xf numFmtId="165" fontId="1" fillId="2" borderId="4" xfId="0" applyNumberFormat="1" applyFont="1" applyFill="1" applyBorder="1"/>
    <xf numFmtId="9" fontId="1" fillId="2" borderId="4" xfId="0" applyNumberFormat="1" applyFont="1" applyFill="1" applyBorder="1"/>
    <xf numFmtId="49" fontId="13" fillId="3" borderId="4" xfId="0" applyNumberFormat="1" applyFont="1" applyFill="1" applyBorder="1" applyAlignment="1">
      <alignment horizontal="left"/>
    </xf>
    <xf numFmtId="3" fontId="13" fillId="4" borderId="4" xfId="0" applyNumberFormat="1" applyFont="1" applyFill="1" applyBorder="1" applyAlignment="1">
      <alignment vertical="top" wrapText="1"/>
    </xf>
    <xf numFmtId="0" fontId="10" fillId="8" borderId="4" xfId="0" applyFont="1" applyFill="1" applyBorder="1" applyAlignment="1">
      <alignment vertical="top" wrapText="1"/>
    </xf>
    <xf numFmtId="165" fontId="1" fillId="8" borderId="4" xfId="0" applyNumberFormat="1" applyFont="1" applyFill="1" applyBorder="1" applyAlignment="1">
      <alignment horizontal="left" wrapText="1"/>
    </xf>
    <xf numFmtId="0" fontId="10" fillId="0" borderId="4" xfId="0" applyFont="1" applyBorder="1"/>
    <xf numFmtId="0" fontId="7" fillId="0" borderId="0" xfId="0" applyNumberFormat="1" applyFont="1"/>
    <xf numFmtId="0" fontId="13" fillId="4" borderId="1" xfId="0" applyFont="1" applyFill="1" applyBorder="1" applyAlignment="1">
      <alignment horizontal="left" vertical="top" wrapText="1"/>
    </xf>
    <xf numFmtId="0" fontId="2" fillId="0" borderId="2" xfId="0" applyFont="1" applyBorder="1"/>
    <xf numFmtId="0" fontId="2" fillId="0" borderId="3" xfId="0" applyFont="1" applyBorder="1"/>
    <xf numFmtId="0" fontId="10" fillId="0" borderId="1" xfId="0" applyFont="1" applyBorder="1" applyAlignment="1">
      <alignment horizontal="left" vertical="top" wrapText="1"/>
    </xf>
    <xf numFmtId="0" fontId="1" fillId="9" borderId="1" xfId="0" applyFont="1" applyFill="1" applyBorder="1" applyAlignment="1">
      <alignment horizontal="left" vertical="top"/>
    </xf>
    <xf numFmtId="0" fontId="4" fillId="6" borderId="1" xfId="0" applyFont="1" applyFill="1" applyBorder="1" applyAlignment="1">
      <alignment horizontal="center" wrapText="1"/>
    </xf>
    <xf numFmtId="0" fontId="2" fillId="0" borderId="12" xfId="0" applyFont="1" applyBorder="1"/>
    <xf numFmtId="0" fontId="1" fillId="9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wrapText="1"/>
    </xf>
    <xf numFmtId="0" fontId="8" fillId="0" borderId="13" xfId="0" applyFont="1" applyBorder="1"/>
    <xf numFmtId="0" fontId="2" fillId="0" borderId="13" xfId="0" applyFont="1" applyBorder="1"/>
    <xf numFmtId="0" fontId="2" fillId="0" borderId="14" xfId="0" applyFont="1" applyBorder="1"/>
    <xf numFmtId="0" fontId="3" fillId="0" borderId="16" xfId="0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2" xfId="0" applyFont="1" applyBorder="1"/>
    <xf numFmtId="0" fontId="7" fillId="3" borderId="20" xfId="0" applyFont="1" applyFill="1" applyBorder="1" applyAlignment="1">
      <alignment horizontal="left" vertical="top" wrapText="1"/>
    </xf>
    <xf numFmtId="0" fontId="2" fillId="0" borderId="21" xfId="0" applyFont="1" applyBorder="1"/>
    <xf numFmtId="0" fontId="2" fillId="0" borderId="22" xfId="0" applyFont="1" applyBorder="1"/>
    <xf numFmtId="0" fontId="7" fillId="3" borderId="6" xfId="0" applyFont="1" applyFill="1" applyBorder="1" applyAlignment="1">
      <alignment horizontal="left" vertical="top" wrapText="1"/>
    </xf>
    <xf numFmtId="0" fontId="2" fillId="0" borderId="8" xfId="0" applyFont="1" applyBorder="1"/>
    <xf numFmtId="0" fontId="2" fillId="0" borderId="1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0"/>
  <sheetViews>
    <sheetView tabSelected="1" topLeftCell="A108" workbookViewId="0">
      <selection activeCell="F90" sqref="F90"/>
    </sheetView>
  </sheetViews>
  <sheetFormatPr defaultColWidth="14.44140625" defaultRowHeight="15" customHeight="1"/>
  <cols>
    <col min="1" max="1" width="40.6640625" customWidth="1"/>
    <col min="2" max="2" width="21.33203125" customWidth="1"/>
    <col min="3" max="3" width="17.6640625" customWidth="1"/>
    <col min="4" max="4" width="15.44140625" customWidth="1"/>
    <col min="5" max="5" width="13.33203125" customWidth="1"/>
    <col min="6" max="6" width="12.88671875" customWidth="1"/>
    <col min="7" max="7" width="12.5546875" customWidth="1"/>
    <col min="8" max="9" width="13.33203125" customWidth="1"/>
    <col min="10" max="10" width="13.44140625" customWidth="1"/>
    <col min="11" max="11" width="8.6640625" customWidth="1"/>
    <col min="12" max="12" width="8.77734375" customWidth="1"/>
    <col min="13" max="25" width="8.6640625" customWidth="1"/>
  </cols>
  <sheetData>
    <row r="1" spans="1:25" ht="15.6">
      <c r="A1" s="131" t="s">
        <v>0</v>
      </c>
      <c r="B1" s="109"/>
      <c r="C1" s="110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6">
      <c r="A2" s="132" t="s">
        <v>1</v>
      </c>
      <c r="B2" s="109"/>
      <c r="C2" s="110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15.6">
      <c r="A3" s="2" t="s">
        <v>2</v>
      </c>
      <c r="B3" s="133"/>
      <c r="C3" s="110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5.6">
      <c r="A4" s="3" t="s">
        <v>3</v>
      </c>
      <c r="B4" s="134"/>
      <c r="C4" s="110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5.6">
      <c r="A5" s="3"/>
      <c r="B5" s="5"/>
      <c r="C5" s="5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7.75" customHeight="1">
      <c r="A6" s="113" t="s">
        <v>4</v>
      </c>
      <c r="B6" s="109"/>
      <c r="C6" s="109"/>
      <c r="D6" s="109"/>
      <c r="E6" s="109"/>
      <c r="F6" s="109"/>
      <c r="G6" s="109"/>
      <c r="H6" s="109"/>
      <c r="I6" s="109"/>
      <c r="J6" s="11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31.2">
      <c r="A7" s="6"/>
      <c r="B7" s="6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8" t="s">
        <v>94</v>
      </c>
      <c r="J7" s="8" t="s">
        <v>95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5.6">
      <c r="A8" s="128" t="s">
        <v>12</v>
      </c>
      <c r="B8" s="9" t="s">
        <v>92</v>
      </c>
      <c r="C8" s="9">
        <v>2015</v>
      </c>
      <c r="D8" s="9">
        <v>2025</v>
      </c>
      <c r="E8" s="10">
        <v>25000</v>
      </c>
      <c r="F8" s="11">
        <v>5.5E-2</v>
      </c>
      <c r="G8" s="10">
        <v>14598</v>
      </c>
      <c r="H8" s="10">
        <v>298</v>
      </c>
      <c r="I8" s="10">
        <f t="shared" ref="I8:I13" si="0">H8*12</f>
        <v>3576</v>
      </c>
      <c r="J8" s="10">
        <f t="shared" ref="J8:J13" si="1">H8*12</f>
        <v>3576</v>
      </c>
      <c r="K8" s="1"/>
      <c r="L8" s="1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6">
      <c r="A9" s="129"/>
      <c r="B9" s="12"/>
      <c r="C9" s="13"/>
      <c r="D9" s="12"/>
      <c r="E9" s="14"/>
      <c r="F9" s="15"/>
      <c r="G9" s="14"/>
      <c r="H9" s="14"/>
      <c r="I9" s="14">
        <f t="shared" si="0"/>
        <v>0</v>
      </c>
      <c r="J9" s="14">
        <f t="shared" si="1"/>
        <v>0</v>
      </c>
      <c r="K9" s="1"/>
      <c r="L9" s="16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5.6">
      <c r="A10" s="129"/>
      <c r="B10" s="1"/>
      <c r="C10" s="1"/>
      <c r="D10" s="1"/>
      <c r="E10" s="16"/>
      <c r="F10" s="17"/>
      <c r="G10" s="16"/>
      <c r="H10" s="16"/>
      <c r="I10" s="16">
        <f t="shared" si="0"/>
        <v>0</v>
      </c>
      <c r="J10" s="16">
        <f t="shared" si="1"/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5.6">
      <c r="A11" s="129"/>
      <c r="B11" s="1"/>
      <c r="C11" s="1"/>
      <c r="D11" s="1"/>
      <c r="E11" s="16"/>
      <c r="F11" s="17"/>
      <c r="G11" s="16"/>
      <c r="H11" s="16"/>
      <c r="I11" s="16">
        <f t="shared" si="0"/>
        <v>0</v>
      </c>
      <c r="J11" s="16">
        <f t="shared" si="1"/>
        <v>0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5.6">
      <c r="A12" s="130"/>
      <c r="B12" s="1"/>
      <c r="C12" s="1"/>
      <c r="D12" s="1"/>
      <c r="E12" s="16"/>
      <c r="F12" s="17"/>
      <c r="G12" s="16"/>
      <c r="H12" s="16"/>
      <c r="I12" s="16">
        <f t="shared" si="0"/>
        <v>0</v>
      </c>
      <c r="J12" s="16">
        <f t="shared" si="1"/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5.6">
      <c r="A13" s="18"/>
      <c r="B13" s="1"/>
      <c r="C13" s="1"/>
      <c r="D13" s="1"/>
      <c r="E13" s="16"/>
      <c r="F13" s="17"/>
      <c r="G13" s="16"/>
      <c r="H13" s="16"/>
      <c r="I13" s="16">
        <f t="shared" si="0"/>
        <v>0</v>
      </c>
      <c r="J13" s="16">
        <f t="shared" si="1"/>
        <v>0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72" customHeight="1">
      <c r="A14" s="6"/>
      <c r="B14" s="117"/>
      <c r="C14" s="109"/>
      <c r="D14" s="114"/>
      <c r="E14" s="7" t="s">
        <v>13</v>
      </c>
      <c r="F14" s="7" t="s">
        <v>9</v>
      </c>
      <c r="G14" s="7" t="s">
        <v>10</v>
      </c>
      <c r="H14" s="7" t="s">
        <v>14</v>
      </c>
      <c r="I14" s="8" t="s">
        <v>96</v>
      </c>
      <c r="J14" s="8" t="s">
        <v>97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5.6">
      <c r="A15" s="18" t="s">
        <v>15</v>
      </c>
      <c r="B15" s="118" t="s">
        <v>93</v>
      </c>
      <c r="C15" s="119"/>
      <c r="D15" s="120"/>
      <c r="E15" s="10">
        <v>30000</v>
      </c>
      <c r="F15" s="11">
        <v>6.6000000000000003E-2</v>
      </c>
      <c r="G15" s="10">
        <v>5500</v>
      </c>
      <c r="H15" s="19">
        <v>3000</v>
      </c>
      <c r="I15" s="10">
        <v>10000</v>
      </c>
      <c r="J15" s="10"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5.6">
      <c r="A16" s="18"/>
      <c r="B16" s="121"/>
      <c r="C16" s="122"/>
      <c r="D16" s="123"/>
      <c r="E16" s="14"/>
      <c r="F16" s="20"/>
      <c r="G16" s="14"/>
      <c r="H16" s="21"/>
      <c r="I16" s="14">
        <v>0</v>
      </c>
      <c r="J16" s="14">
        <v>0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5.6">
      <c r="A17" s="18"/>
      <c r="B17" s="124"/>
      <c r="C17" s="109"/>
      <c r="D17" s="110"/>
      <c r="E17" s="16"/>
      <c r="F17" s="22"/>
      <c r="G17" s="16"/>
      <c r="H17" s="23"/>
      <c r="I17" s="16">
        <v>0</v>
      </c>
      <c r="J17" s="16">
        <v>0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78" customHeight="1">
      <c r="A18" s="6"/>
      <c r="B18" s="117"/>
      <c r="C18" s="109"/>
      <c r="D18" s="114"/>
      <c r="E18" s="7" t="s">
        <v>16</v>
      </c>
      <c r="F18" s="7" t="s">
        <v>9</v>
      </c>
      <c r="G18" s="7" t="s">
        <v>10</v>
      </c>
      <c r="H18" s="7" t="s">
        <v>14</v>
      </c>
      <c r="I18" s="8" t="s">
        <v>96</v>
      </c>
      <c r="J18" s="8" t="s">
        <v>97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5.6">
      <c r="A19" s="18" t="s">
        <v>17</v>
      </c>
      <c r="B19" s="118" t="s">
        <v>93</v>
      </c>
      <c r="C19" s="119"/>
      <c r="D19" s="120"/>
      <c r="E19" s="10">
        <v>25000</v>
      </c>
      <c r="F19" s="24">
        <v>0.11</v>
      </c>
      <c r="G19" s="10">
        <v>256</v>
      </c>
      <c r="H19" s="19">
        <v>1000</v>
      </c>
      <c r="I19" s="10">
        <v>1000</v>
      </c>
      <c r="J19" s="10">
        <v>1000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5.6">
      <c r="A20" s="18"/>
      <c r="B20" s="121"/>
      <c r="C20" s="122"/>
      <c r="D20" s="123"/>
      <c r="E20" s="14"/>
      <c r="F20" s="25"/>
      <c r="G20" s="14"/>
      <c r="H20" s="21"/>
      <c r="I20" s="14">
        <v>0</v>
      </c>
      <c r="J20" s="14"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5.6">
      <c r="A21" s="18"/>
      <c r="B21" s="124"/>
      <c r="C21" s="109"/>
      <c r="D21" s="110"/>
      <c r="E21" s="16"/>
      <c r="F21" s="26"/>
      <c r="G21" s="16"/>
      <c r="H21" s="23"/>
      <c r="I21" s="16">
        <v>0</v>
      </c>
      <c r="J21" s="16"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15.6">
      <c r="A22" s="27" t="s">
        <v>18</v>
      </c>
      <c r="B22" s="28"/>
      <c r="C22" s="28"/>
      <c r="D22" s="28"/>
      <c r="E22" s="29">
        <f t="shared" ref="E22:J22" si="2">SUM(E9+E10+E11+E12+E13+E16+E17+E20+E21)</f>
        <v>0</v>
      </c>
      <c r="F22" s="29">
        <f t="shared" si="2"/>
        <v>0</v>
      </c>
      <c r="G22" s="29">
        <f t="shared" si="2"/>
        <v>0</v>
      </c>
      <c r="H22" s="29">
        <f t="shared" si="2"/>
        <v>0</v>
      </c>
      <c r="I22" s="29">
        <f t="shared" si="2"/>
        <v>0</v>
      </c>
      <c r="J22" s="29">
        <f t="shared" si="2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31.2">
      <c r="A23" s="6"/>
      <c r="B23" s="6" t="s">
        <v>5</v>
      </c>
      <c r="C23" s="7" t="s">
        <v>6</v>
      </c>
      <c r="D23" s="7" t="s">
        <v>7</v>
      </c>
      <c r="E23" s="7" t="s">
        <v>8</v>
      </c>
      <c r="F23" s="7" t="s">
        <v>9</v>
      </c>
      <c r="G23" s="7" t="s">
        <v>10</v>
      </c>
      <c r="H23" s="7" t="s">
        <v>11</v>
      </c>
      <c r="I23" s="8" t="s">
        <v>94</v>
      </c>
      <c r="J23" s="8" t="s">
        <v>95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5.6">
      <c r="A24" s="125" t="s">
        <v>19</v>
      </c>
      <c r="B24" s="1"/>
      <c r="C24" s="1"/>
      <c r="D24" s="1"/>
      <c r="E24" s="16"/>
      <c r="F24" s="16"/>
      <c r="G24" s="16">
        <f t="shared" ref="G24:G27" si="3">E24</f>
        <v>0</v>
      </c>
      <c r="H24" s="23"/>
      <c r="I24" s="16">
        <f t="shared" ref="I24:I27" si="4">12*H24</f>
        <v>0</v>
      </c>
      <c r="J24" s="16">
        <f t="shared" ref="J24:J27" si="5">H24*12</f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15.6">
      <c r="A25" s="126"/>
      <c r="B25" s="1"/>
      <c r="C25" s="1"/>
      <c r="D25" s="1"/>
      <c r="E25" s="16"/>
      <c r="F25" s="16"/>
      <c r="G25" s="16">
        <f t="shared" si="3"/>
        <v>0</v>
      </c>
      <c r="H25" s="23"/>
      <c r="I25" s="16">
        <f t="shared" si="4"/>
        <v>0</v>
      </c>
      <c r="J25" s="16">
        <f t="shared" si="5"/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15.6">
      <c r="A26" s="126"/>
      <c r="B26" s="1"/>
      <c r="C26" s="1"/>
      <c r="D26" s="1"/>
      <c r="E26" s="16"/>
      <c r="F26" s="16"/>
      <c r="G26" s="16">
        <f t="shared" si="3"/>
        <v>0</v>
      </c>
      <c r="H26" s="23"/>
      <c r="I26" s="16">
        <f t="shared" si="4"/>
        <v>0</v>
      </c>
      <c r="J26" s="16">
        <f t="shared" si="5"/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5.6">
      <c r="A27" s="127"/>
      <c r="B27" s="1"/>
      <c r="C27" s="1"/>
      <c r="D27" s="1"/>
      <c r="E27" s="16"/>
      <c r="F27" s="16"/>
      <c r="G27" s="16">
        <f t="shared" si="3"/>
        <v>0</v>
      </c>
      <c r="H27" s="23"/>
      <c r="I27" s="16">
        <f t="shared" si="4"/>
        <v>0</v>
      </c>
      <c r="J27" s="16">
        <f t="shared" si="5"/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5.6">
      <c r="A28" s="30" t="s">
        <v>20</v>
      </c>
      <c r="B28" s="31"/>
      <c r="C28" s="31"/>
      <c r="D28" s="31"/>
      <c r="E28" s="32">
        <f>SUM(E24:E27)</f>
        <v>0</v>
      </c>
      <c r="F28" s="32"/>
      <c r="G28" s="32">
        <f t="shared" ref="G28:J28" si="6">SUM(G24:G27)</f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5.6">
      <c r="A29" s="33" t="s">
        <v>21</v>
      </c>
      <c r="B29" s="34"/>
      <c r="C29" s="34"/>
      <c r="D29" s="34"/>
      <c r="E29" s="35">
        <f>E22+E28</f>
        <v>0</v>
      </c>
      <c r="F29" s="35"/>
      <c r="G29" s="35">
        <f t="shared" ref="G29:J29" si="7">G22+G28</f>
        <v>0</v>
      </c>
      <c r="H29" s="35">
        <f t="shared" si="7"/>
        <v>0</v>
      </c>
      <c r="I29" s="35">
        <f t="shared" si="7"/>
        <v>0</v>
      </c>
      <c r="J29" s="35">
        <f t="shared" si="7"/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5.6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5.6">
      <c r="A31" s="37" t="s">
        <v>22</v>
      </c>
      <c r="B31" s="37"/>
      <c r="C31" s="37"/>
      <c r="D31" s="37"/>
      <c r="E31" s="37"/>
      <c r="F31" s="37"/>
      <c r="G31" s="37"/>
      <c r="H31" s="37"/>
      <c r="I31" s="107" t="e">
        <f>I29/Projections!C85</f>
        <v>#DIV/0!</v>
      </c>
      <c r="J31" s="107" t="e">
        <f>J29/Projections!D85</f>
        <v>#DIV/0!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5.6">
      <c r="A32" s="38"/>
      <c r="B32" s="5"/>
      <c r="C32" s="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7.75" customHeight="1">
      <c r="A33" s="113" t="s">
        <v>23</v>
      </c>
      <c r="B33" s="109"/>
      <c r="C33" s="109"/>
      <c r="D33" s="110"/>
      <c r="E33" s="39"/>
      <c r="F33" s="39"/>
      <c r="G33" s="39"/>
      <c r="H33" s="39"/>
      <c r="I33" s="39"/>
      <c r="J33" s="39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6">
      <c r="A34" s="40"/>
      <c r="B34" s="41" t="s">
        <v>24</v>
      </c>
      <c r="C34" s="41" t="s">
        <v>24</v>
      </c>
      <c r="D34" s="42" t="s">
        <v>25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5.6">
      <c r="A35" s="43" t="s">
        <v>26</v>
      </c>
      <c r="B35" s="44">
        <v>2022</v>
      </c>
      <c r="C35" s="45">
        <v>2023</v>
      </c>
      <c r="D35" s="45">
        <v>2024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5.6">
      <c r="A36" s="46" t="s">
        <v>27</v>
      </c>
      <c r="B36" s="47">
        <v>60000</v>
      </c>
      <c r="C36" s="48">
        <v>68000</v>
      </c>
      <c r="D36" s="48">
        <v>72000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6">
      <c r="A37" s="49" t="s">
        <v>28</v>
      </c>
      <c r="B37" s="50"/>
      <c r="C37" s="50"/>
      <c r="D37" s="50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5.6">
      <c r="A38" s="51" t="s">
        <v>28</v>
      </c>
      <c r="B38" s="52"/>
      <c r="C38" s="52"/>
      <c r="D38" s="52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5.6">
      <c r="A39" s="51" t="s">
        <v>28</v>
      </c>
      <c r="B39" s="52"/>
      <c r="C39" s="52"/>
      <c r="D39" s="52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15.6">
      <c r="A40" s="53"/>
      <c r="B40" s="52"/>
      <c r="C40" s="52"/>
      <c r="D40" s="52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5.6">
      <c r="A41" s="54" t="s">
        <v>29</v>
      </c>
      <c r="B41" s="55">
        <f t="shared" ref="B41:D41" si="8">SUM(B37:B40)</f>
        <v>0</v>
      </c>
      <c r="C41" s="55">
        <f t="shared" si="8"/>
        <v>0</v>
      </c>
      <c r="D41" s="55">
        <f t="shared" si="8"/>
        <v>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5.6">
      <c r="A42" s="56"/>
      <c r="B42" s="41" t="s">
        <v>24</v>
      </c>
      <c r="C42" s="41" t="s">
        <v>24</v>
      </c>
      <c r="D42" s="42" t="s">
        <v>25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6">
      <c r="A43" s="57" t="s">
        <v>30</v>
      </c>
      <c r="B43" s="44">
        <v>2022</v>
      </c>
      <c r="C43" s="45">
        <v>2023</v>
      </c>
      <c r="D43" s="45">
        <v>2024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ht="15.6">
      <c r="A44" s="58" t="s">
        <v>31</v>
      </c>
      <c r="B44" s="59"/>
      <c r="C44" s="59"/>
      <c r="D44" s="59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5.6">
      <c r="A45" s="46" t="s">
        <v>32</v>
      </c>
      <c r="B45" s="60">
        <v>750</v>
      </c>
      <c r="C45" s="60">
        <v>850</v>
      </c>
      <c r="D45" s="60">
        <v>850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5.6">
      <c r="A46" s="61" t="s">
        <v>33</v>
      </c>
      <c r="B46" s="62"/>
      <c r="C46" s="62"/>
      <c r="D46" s="6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5.6">
      <c r="A47" s="63" t="s">
        <v>34</v>
      </c>
      <c r="B47" s="64"/>
      <c r="C47" s="64"/>
      <c r="D47" s="64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6">
      <c r="A48" s="63" t="s">
        <v>35</v>
      </c>
      <c r="B48" s="64"/>
      <c r="C48" s="64"/>
      <c r="D48" s="6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5.6">
      <c r="A49" s="63" t="s">
        <v>36</v>
      </c>
      <c r="B49" s="64"/>
      <c r="C49" s="64"/>
      <c r="D49" s="64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5.6">
      <c r="A50" s="63" t="s">
        <v>37</v>
      </c>
      <c r="B50" s="64"/>
      <c r="C50" s="64"/>
      <c r="D50" s="64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5.6">
      <c r="A51" s="63" t="s">
        <v>38</v>
      </c>
      <c r="B51" s="64"/>
      <c r="C51" s="64"/>
      <c r="D51" s="64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6">
      <c r="A52" s="63" t="s">
        <v>39</v>
      </c>
      <c r="B52" s="64"/>
      <c r="C52" s="64"/>
      <c r="D52" s="64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6">
      <c r="A53" s="63" t="s">
        <v>40</v>
      </c>
      <c r="B53" s="64"/>
      <c r="C53" s="64"/>
      <c r="D53" s="64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6">
      <c r="A54" s="63" t="s">
        <v>41</v>
      </c>
      <c r="B54" s="64"/>
      <c r="C54" s="64"/>
      <c r="D54" s="64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6">
      <c r="A55" s="63" t="s">
        <v>42</v>
      </c>
      <c r="B55" s="64"/>
      <c r="C55" s="64"/>
      <c r="D55" s="64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6">
      <c r="A56" s="63" t="s">
        <v>43</v>
      </c>
      <c r="B56" s="64"/>
      <c r="C56" s="64"/>
      <c r="D56" s="64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6">
      <c r="A57" s="63" t="s">
        <v>44</v>
      </c>
      <c r="B57" s="64"/>
      <c r="C57" s="64"/>
      <c r="D57" s="64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6">
      <c r="A58" s="63" t="s">
        <v>45</v>
      </c>
      <c r="B58" s="64"/>
      <c r="C58" s="64"/>
      <c r="D58" s="64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6">
      <c r="A59" s="65" t="s">
        <v>46</v>
      </c>
      <c r="B59" s="66">
        <f t="shared" ref="B59:D59" si="9">SUM(B46:B58)</f>
        <v>0</v>
      </c>
      <c r="C59" s="66">
        <f t="shared" si="9"/>
        <v>0</v>
      </c>
      <c r="D59" s="66">
        <f t="shared" si="9"/>
        <v>0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6">
      <c r="A60" s="67" t="s">
        <v>47</v>
      </c>
      <c r="B60" s="68" t="e">
        <f t="shared" ref="B60:D60" si="10">B59/B41</f>
        <v>#DIV/0!</v>
      </c>
      <c r="C60" s="68" t="e">
        <f t="shared" si="10"/>
        <v>#DIV/0!</v>
      </c>
      <c r="D60" s="68" t="e">
        <f t="shared" si="10"/>
        <v>#DIV/0!</v>
      </c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6">
      <c r="A61" s="69"/>
      <c r="B61" s="41" t="s">
        <v>24</v>
      </c>
      <c r="C61" s="42" t="s">
        <v>24</v>
      </c>
      <c r="D61" s="42" t="s">
        <v>25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6">
      <c r="A62" s="70"/>
      <c r="B62" s="44">
        <v>2022</v>
      </c>
      <c r="C62" s="45">
        <v>2023</v>
      </c>
      <c r="D62" s="45">
        <v>2024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6">
      <c r="A63" s="58" t="s">
        <v>48</v>
      </c>
      <c r="B63" s="59"/>
      <c r="C63" s="59"/>
      <c r="D63" s="59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6">
      <c r="A64" s="71" t="s">
        <v>49</v>
      </c>
      <c r="B64" s="60">
        <v>1800</v>
      </c>
      <c r="C64" s="60">
        <v>2500</v>
      </c>
      <c r="D64" s="60">
        <v>2500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6">
      <c r="A65" s="72" t="s">
        <v>50</v>
      </c>
      <c r="B65" s="62"/>
      <c r="C65" s="62"/>
      <c r="D65" s="62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6">
      <c r="A66" s="73" t="s">
        <v>51</v>
      </c>
      <c r="B66" s="64"/>
      <c r="C66" s="64"/>
      <c r="D66" s="64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6">
      <c r="A67" s="73" t="s">
        <v>52</v>
      </c>
      <c r="B67" s="64"/>
      <c r="C67" s="64"/>
      <c r="D67" s="64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5.6">
      <c r="A68" s="73" t="s">
        <v>53</v>
      </c>
      <c r="B68" s="64"/>
      <c r="C68" s="64"/>
      <c r="D68" s="64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5.6">
      <c r="A69" s="73" t="s">
        <v>54</v>
      </c>
      <c r="B69" s="64"/>
      <c r="C69" s="64"/>
      <c r="D69" s="64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5.6">
      <c r="A70" s="73" t="s">
        <v>45</v>
      </c>
      <c r="B70" s="64"/>
      <c r="C70" s="64"/>
      <c r="D70" s="64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5.6">
      <c r="A71" s="54" t="s">
        <v>55</v>
      </c>
      <c r="B71" s="66">
        <f t="shared" ref="B71:D71" si="11">SUM(B65:B70)</f>
        <v>0</v>
      </c>
      <c r="C71" s="66">
        <f t="shared" si="11"/>
        <v>0</v>
      </c>
      <c r="D71" s="66">
        <f t="shared" si="11"/>
        <v>0</v>
      </c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5.6">
      <c r="A72" s="67" t="s">
        <v>56</v>
      </c>
      <c r="B72" s="68" t="e">
        <f t="shared" ref="B72:D72" si="12">B71/B41</f>
        <v>#DIV/0!</v>
      </c>
      <c r="C72" s="68" t="e">
        <f t="shared" si="12"/>
        <v>#DIV/0!</v>
      </c>
      <c r="D72" s="68" t="e">
        <f t="shared" si="12"/>
        <v>#DIV/0!</v>
      </c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5.6">
      <c r="A73" s="74"/>
      <c r="B73" s="75"/>
      <c r="C73" s="75"/>
      <c r="D73" s="75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5.6">
      <c r="A74" s="76" t="s">
        <v>57</v>
      </c>
      <c r="B74" s="77">
        <f t="shared" ref="B74:D74" si="13">SUM(B71+B59)</f>
        <v>0</v>
      </c>
      <c r="C74" s="77">
        <f t="shared" si="13"/>
        <v>0</v>
      </c>
      <c r="D74" s="77">
        <f t="shared" si="13"/>
        <v>0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5.6">
      <c r="A75" s="74"/>
      <c r="B75" s="78"/>
      <c r="C75" s="78"/>
      <c r="D75" s="78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5.6">
      <c r="A76" s="54" t="s">
        <v>58</v>
      </c>
      <c r="B76" s="66">
        <f t="shared" ref="B76:D76" si="14">B41-B74</f>
        <v>0</v>
      </c>
      <c r="C76" s="66">
        <f t="shared" si="14"/>
        <v>0</v>
      </c>
      <c r="D76" s="66">
        <f t="shared" si="14"/>
        <v>0</v>
      </c>
      <c r="E76" s="1" t="s">
        <v>59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5.6">
      <c r="A77" s="67" t="s">
        <v>60</v>
      </c>
      <c r="B77" s="68" t="e">
        <f t="shared" ref="B77:D77" si="15">B76/B41</f>
        <v>#DIV/0!</v>
      </c>
      <c r="C77" s="68" t="e">
        <f t="shared" si="15"/>
        <v>#DIV/0!</v>
      </c>
      <c r="D77" s="68" t="e">
        <f t="shared" si="15"/>
        <v>#DIV/0!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5.6">
      <c r="A78" s="69"/>
      <c r="B78" s="41" t="s">
        <v>24</v>
      </c>
      <c r="C78" s="42" t="s">
        <v>24</v>
      </c>
      <c r="D78" s="42" t="s">
        <v>25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5.6">
      <c r="A79" s="79"/>
      <c r="B79" s="44">
        <v>2022</v>
      </c>
      <c r="C79" s="45">
        <v>2023</v>
      </c>
      <c r="D79" s="45">
        <v>2024</v>
      </c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5.6">
      <c r="A80" s="53" t="s">
        <v>61</v>
      </c>
      <c r="B80" s="80"/>
      <c r="C80" s="80"/>
      <c r="D80" s="80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5.6">
      <c r="A81" s="53" t="s">
        <v>62</v>
      </c>
      <c r="B81" s="64"/>
      <c r="C81" s="64"/>
      <c r="D81" s="64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5.6">
      <c r="A82" s="53" t="s">
        <v>63</v>
      </c>
      <c r="B82" s="64"/>
      <c r="C82" s="64"/>
      <c r="D82" s="64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5.6">
      <c r="A83" s="76" t="s">
        <v>64</v>
      </c>
      <c r="B83" s="77">
        <f t="shared" ref="B83:D83" si="16">SUM(B80:B82)</f>
        <v>0</v>
      </c>
      <c r="C83" s="77">
        <f t="shared" si="16"/>
        <v>0</v>
      </c>
      <c r="D83" s="77">
        <f t="shared" si="16"/>
        <v>0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5.6">
      <c r="A84" s="81"/>
      <c r="B84" s="82"/>
      <c r="C84" s="82"/>
      <c r="D84" s="82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5.6">
      <c r="A85" s="54" t="s">
        <v>65</v>
      </c>
      <c r="B85" s="66">
        <f t="shared" ref="B85:D85" si="17">B76-B83</f>
        <v>0</v>
      </c>
      <c r="C85" s="66">
        <f t="shared" si="17"/>
        <v>0</v>
      </c>
      <c r="D85" s="66">
        <f t="shared" si="17"/>
        <v>0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5.6">
      <c r="A86" s="81"/>
      <c r="B86" s="82"/>
      <c r="C86" s="82"/>
      <c r="D86" s="82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27.75" customHeight="1">
      <c r="A87" s="113" t="s">
        <v>66</v>
      </c>
      <c r="B87" s="109"/>
      <c r="C87" s="109"/>
      <c r="D87" s="114"/>
      <c r="E87" s="83"/>
      <c r="F87" s="83"/>
      <c r="G87" s="83"/>
      <c r="H87" s="83"/>
      <c r="I87" s="83"/>
      <c r="J87" s="84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5.6">
      <c r="A88" s="85" t="s">
        <v>67</v>
      </c>
      <c r="B88" s="41" t="s">
        <v>24</v>
      </c>
      <c r="C88" s="42" t="s">
        <v>24</v>
      </c>
      <c r="D88" s="42" t="s">
        <v>25</v>
      </c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5.6">
      <c r="A89" s="86"/>
      <c r="B89" s="44">
        <v>2022</v>
      </c>
      <c r="C89" s="45">
        <v>2023</v>
      </c>
      <c r="D89" s="45">
        <v>2024</v>
      </c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5.6">
      <c r="A90" s="71" t="s">
        <v>68</v>
      </c>
      <c r="B90" s="60">
        <v>30000</v>
      </c>
      <c r="C90" s="60"/>
      <c r="D90" s="60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5.6">
      <c r="A91" s="72" t="s">
        <v>69</v>
      </c>
      <c r="B91" s="62"/>
      <c r="C91" s="62"/>
      <c r="D91" s="62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5.6">
      <c r="A92" s="87" t="s">
        <v>70</v>
      </c>
      <c r="B92" s="64"/>
      <c r="C92" s="64"/>
      <c r="D92" s="64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5.6">
      <c r="A93" s="73" t="s">
        <v>71</v>
      </c>
      <c r="B93" s="64"/>
      <c r="C93" s="64"/>
      <c r="D93" s="64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5.6">
      <c r="A94" s="73" t="s">
        <v>45</v>
      </c>
      <c r="B94" s="64"/>
      <c r="C94" s="64"/>
      <c r="D94" s="64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5.6">
      <c r="A95" s="88" t="s">
        <v>72</v>
      </c>
      <c r="B95" s="89">
        <f t="shared" ref="B95:D95" si="18">SUM(B91:B94)</f>
        <v>0</v>
      </c>
      <c r="C95" s="89">
        <f t="shared" si="18"/>
        <v>0</v>
      </c>
      <c r="D95" s="89">
        <f t="shared" si="18"/>
        <v>0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5.6">
      <c r="A96" s="90"/>
      <c r="B96" s="91"/>
      <c r="C96" s="91"/>
      <c r="D96" s="9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5.6">
      <c r="A97" s="85" t="s">
        <v>73</v>
      </c>
      <c r="B97" s="92"/>
      <c r="C97" s="92"/>
      <c r="D97" s="9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5.6">
      <c r="A98" s="71" t="s">
        <v>74</v>
      </c>
      <c r="B98" s="60">
        <v>500</v>
      </c>
      <c r="C98" s="60"/>
      <c r="D98" s="60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93"/>
      <c r="R98" s="93"/>
      <c r="S98" s="93"/>
      <c r="T98" s="93"/>
      <c r="U98" s="93"/>
      <c r="V98" s="93"/>
      <c r="W98" s="93"/>
      <c r="X98" s="93"/>
      <c r="Y98" s="93"/>
    </row>
    <row r="99" spans="1:25" ht="15.6">
      <c r="A99" s="72" t="s">
        <v>28</v>
      </c>
      <c r="B99" s="62"/>
      <c r="C99" s="62"/>
      <c r="D99" s="6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5.6">
      <c r="A100" s="73" t="s">
        <v>28</v>
      </c>
      <c r="B100" s="64"/>
      <c r="C100" s="64"/>
      <c r="D100" s="64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5.6">
      <c r="A101" s="73" t="s">
        <v>28</v>
      </c>
      <c r="B101" s="64"/>
      <c r="C101" s="64"/>
      <c r="D101" s="64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5.6">
      <c r="A102" s="88" t="s">
        <v>75</v>
      </c>
      <c r="B102" s="89">
        <f t="shared" ref="B102:D102" si="19">SUM(B99:B101)</f>
        <v>0</v>
      </c>
      <c r="C102" s="89">
        <f t="shared" si="19"/>
        <v>0</v>
      </c>
      <c r="D102" s="89">
        <f t="shared" si="19"/>
        <v>0</v>
      </c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5.6">
      <c r="A103" s="79"/>
      <c r="B103" s="91"/>
      <c r="C103" s="91"/>
      <c r="D103" s="9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5.6">
      <c r="A104" s="85" t="s">
        <v>76</v>
      </c>
      <c r="B104" s="92"/>
      <c r="C104" s="92"/>
      <c r="D104" s="92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5.6">
      <c r="A105" s="71" t="s">
        <v>77</v>
      </c>
      <c r="B105" s="94">
        <v>30000</v>
      </c>
      <c r="C105" s="94"/>
      <c r="D105" s="94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5.6">
      <c r="A106" s="72" t="s">
        <v>28</v>
      </c>
      <c r="B106" s="95"/>
      <c r="C106" s="95"/>
      <c r="D106" s="95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5.6">
      <c r="A107" s="73" t="s">
        <v>28</v>
      </c>
      <c r="B107" s="96"/>
      <c r="C107" s="97"/>
      <c r="D107" s="96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5.6">
      <c r="A108" s="73" t="s">
        <v>28</v>
      </c>
      <c r="B108" s="96"/>
      <c r="C108" s="96"/>
      <c r="D108" s="96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5.6">
      <c r="A109" s="73" t="s">
        <v>28</v>
      </c>
      <c r="B109" s="96"/>
      <c r="C109" s="96"/>
      <c r="D109" s="96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5.6">
      <c r="A110" s="88" t="s">
        <v>78</v>
      </c>
      <c r="B110" s="89">
        <f t="shared" ref="B110:D110" si="20">SUM(B106:B109)</f>
        <v>0</v>
      </c>
      <c r="C110" s="89">
        <f t="shared" si="20"/>
        <v>0</v>
      </c>
      <c r="D110" s="89">
        <f t="shared" si="20"/>
        <v>0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5.6">
      <c r="A111" s="90"/>
      <c r="B111" s="98"/>
      <c r="C111" s="98"/>
      <c r="D111" s="9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5.6">
      <c r="A112" s="85" t="s">
        <v>79</v>
      </c>
      <c r="B112" s="92"/>
      <c r="C112" s="92"/>
      <c r="D112" s="92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5.6">
      <c r="A113" s="99" t="s">
        <v>80</v>
      </c>
      <c r="B113" s="94">
        <f t="shared" ref="B113:D113" si="21">I8</f>
        <v>3576</v>
      </c>
      <c r="C113" s="94">
        <f t="shared" si="21"/>
        <v>3576</v>
      </c>
      <c r="D113" s="94">
        <f t="shared" si="21"/>
        <v>0</v>
      </c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5.6">
      <c r="A114" s="72" t="e">
        <f t="shared" ref="A114:A116" si="22">#REF!</f>
        <v>#REF!</v>
      </c>
      <c r="B114" s="95">
        <f t="shared" ref="B114:D114" si="23">I9</f>
        <v>0</v>
      </c>
      <c r="C114" s="95">
        <f t="shared" si="23"/>
        <v>0</v>
      </c>
      <c r="D114" s="95">
        <f t="shared" si="23"/>
        <v>0</v>
      </c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5.6">
      <c r="A115" s="73" t="e">
        <f t="shared" si="22"/>
        <v>#REF!</v>
      </c>
      <c r="B115" s="96">
        <f t="shared" ref="B115:D115" si="24">I10</f>
        <v>0</v>
      </c>
      <c r="C115" s="96">
        <f t="shared" si="24"/>
        <v>0</v>
      </c>
      <c r="D115" s="96">
        <f t="shared" si="24"/>
        <v>0</v>
      </c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5.6">
      <c r="A116" s="73" t="e">
        <f t="shared" si="22"/>
        <v>#REF!</v>
      </c>
      <c r="B116" s="80">
        <f t="shared" ref="B116:D116" si="25">I11</f>
        <v>0</v>
      </c>
      <c r="C116" s="80">
        <f t="shared" si="25"/>
        <v>0</v>
      </c>
      <c r="D116" s="80">
        <f t="shared" si="25"/>
        <v>0</v>
      </c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5.6">
      <c r="A117" s="88" t="s">
        <v>81</v>
      </c>
      <c r="B117" s="100">
        <f t="shared" ref="B117:D117" si="26">SUM(B114:B116)</f>
        <v>0</v>
      </c>
      <c r="C117" s="100">
        <f t="shared" si="26"/>
        <v>0</v>
      </c>
      <c r="D117" s="100">
        <f t="shared" si="26"/>
        <v>0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5.6">
      <c r="A118" s="88" t="s">
        <v>82</v>
      </c>
      <c r="B118" s="101" t="e">
        <f t="shared" ref="B118:D118" si="27">B117/B76</f>
        <v>#DIV/0!</v>
      </c>
      <c r="C118" s="101" t="e">
        <f t="shared" si="27"/>
        <v>#DIV/0!</v>
      </c>
      <c r="D118" s="101" t="e">
        <f t="shared" si="27"/>
        <v>#DIV/0!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5.6">
      <c r="A119" s="90"/>
      <c r="B119" s="91"/>
      <c r="C119" s="91"/>
      <c r="D119" s="9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5.6">
      <c r="A120" s="85" t="s">
        <v>83</v>
      </c>
      <c r="B120" s="92"/>
      <c r="C120" s="92"/>
      <c r="D120" s="92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5.6">
      <c r="A121" s="73" t="s">
        <v>84</v>
      </c>
      <c r="B121" s="96"/>
      <c r="C121" s="96"/>
      <c r="D121" s="96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5.6">
      <c r="A122" s="102" t="s">
        <v>85</v>
      </c>
      <c r="B122" s="96"/>
      <c r="C122" s="96"/>
      <c r="D122" s="96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5.6">
      <c r="A123" s="73" t="s">
        <v>86</v>
      </c>
      <c r="B123" s="96"/>
      <c r="C123" s="96"/>
      <c r="D123" s="96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5.6">
      <c r="A124" s="102" t="s">
        <v>87</v>
      </c>
      <c r="B124" s="96"/>
      <c r="C124" s="96"/>
      <c r="D124" s="96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5.6">
      <c r="A125" s="73" t="s">
        <v>88</v>
      </c>
      <c r="B125" s="103"/>
      <c r="C125" s="103"/>
      <c r="D125" s="103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5.6">
      <c r="A126" s="73"/>
      <c r="B126" s="96"/>
      <c r="C126" s="96"/>
      <c r="D126" s="96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45">
      <c r="A127" s="104" t="s">
        <v>89</v>
      </c>
      <c r="B127" s="105">
        <f t="shared" ref="B127:D127" si="28">SUM(B76+B95+B102-B110-B117-SUM(B121:B125))</f>
        <v>0</v>
      </c>
      <c r="C127" s="105">
        <f t="shared" si="28"/>
        <v>0</v>
      </c>
      <c r="D127" s="105">
        <f t="shared" si="28"/>
        <v>0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5.6">
      <c r="A128" s="106"/>
      <c r="B128" s="106"/>
      <c r="C128" s="106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5.6">
      <c r="A129" s="106"/>
      <c r="B129" s="106"/>
      <c r="C129" s="106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5.6">
      <c r="A130" s="115" t="s">
        <v>90</v>
      </c>
      <c r="B130" s="109"/>
      <c r="C130" s="109"/>
      <c r="D130" s="110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5.6">
      <c r="A131" s="116"/>
      <c r="B131" s="109"/>
      <c r="C131" s="110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5.6">
      <c r="A132" s="108"/>
      <c r="B132" s="109"/>
      <c r="C132" s="110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5.6">
      <c r="A133" s="108"/>
      <c r="B133" s="109"/>
      <c r="C133" s="110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5.6">
      <c r="A134" s="108"/>
      <c r="B134" s="109"/>
      <c r="C134" s="110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5.6">
      <c r="A135" s="108"/>
      <c r="B135" s="109"/>
      <c r="C135" s="110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5.6">
      <c r="A136" s="108"/>
      <c r="B136" s="109"/>
      <c r="C136" s="110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5.6">
      <c r="A137" s="111"/>
      <c r="B137" s="109"/>
      <c r="C137" s="110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5.6">
      <c r="A138" s="112" t="s">
        <v>91</v>
      </c>
      <c r="B138" s="109"/>
      <c r="C138" s="109"/>
      <c r="D138" s="110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5.6">
      <c r="A139" s="108"/>
      <c r="B139" s="109"/>
      <c r="C139" s="110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5.6">
      <c r="A140" s="108"/>
      <c r="B140" s="109"/>
      <c r="C140" s="110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5.6">
      <c r="A141" s="108"/>
      <c r="B141" s="109"/>
      <c r="C141" s="110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5.6">
      <c r="A142" s="108"/>
      <c r="B142" s="109"/>
      <c r="C142" s="110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5.6">
      <c r="A143" s="108"/>
      <c r="B143" s="109"/>
      <c r="C143" s="110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5.6">
      <c r="A144" s="108"/>
      <c r="B144" s="109"/>
      <c r="C144" s="110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5.6">
      <c r="A145" s="108"/>
      <c r="B145" s="109"/>
      <c r="C145" s="110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5.6">
      <c r="A146" s="108"/>
      <c r="B146" s="109"/>
      <c r="C146" s="110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5.6">
      <c r="A147" s="108"/>
      <c r="B147" s="109"/>
      <c r="C147" s="110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5.6">
      <c r="A148" s="108"/>
      <c r="B148" s="109"/>
      <c r="C148" s="110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5.6">
      <c r="A149" s="108"/>
      <c r="B149" s="109"/>
      <c r="C149" s="110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5.6">
      <c r="A150" s="108"/>
      <c r="B150" s="109"/>
      <c r="C150" s="110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5.6">
      <c r="A151" s="108"/>
      <c r="B151" s="109"/>
      <c r="C151" s="110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5.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5.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5.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5.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5.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5.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5.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5.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5.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5.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5.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5.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5.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5.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5.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5.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5.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5.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5.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5.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5.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5.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5.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5.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5.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5.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5.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5.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5.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5.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5.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5.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5.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5.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5.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5.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5.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5.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5.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5.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5.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5.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5.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5.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5.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5.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5.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5.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5.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5.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5.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5.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5.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5.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5.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5.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5.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5.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5.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5.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5.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5.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5.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5.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5.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5.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5.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5.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5.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5.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5.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5.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5.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5.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5.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5.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5.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5.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5.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5.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5.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5.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5.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5.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5.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5.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5.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5.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5.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5.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5.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5.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5.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5.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5.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5.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5.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  <row r="249" spans="1:25" ht="15.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</row>
    <row r="250" spans="1:25" ht="15.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</row>
    <row r="251" spans="1:25" ht="15.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</row>
    <row r="252" spans="1:25" ht="15.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</row>
    <row r="253" spans="1:25" ht="15.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</row>
    <row r="254" spans="1:25" ht="15.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</row>
    <row r="255" spans="1:25" ht="15.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</row>
    <row r="256" spans="1:25" ht="15.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</row>
    <row r="257" spans="1:25" ht="15.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</row>
    <row r="258" spans="1:25" ht="15.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</row>
    <row r="259" spans="1:25" ht="15.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</row>
    <row r="260" spans="1:25" ht="15.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</row>
    <row r="261" spans="1:25" ht="15.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</row>
    <row r="262" spans="1:25" ht="15.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</row>
    <row r="263" spans="1:25" ht="15.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</row>
    <row r="264" spans="1:25" ht="15.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</row>
    <row r="265" spans="1:25" ht="15.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</row>
    <row r="266" spans="1:25" ht="15.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</row>
    <row r="267" spans="1:25" ht="15.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</row>
    <row r="268" spans="1:25" ht="15.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</row>
    <row r="269" spans="1:25" ht="15.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</row>
    <row r="270" spans="1:25" ht="15.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</row>
    <row r="271" spans="1:25" ht="15.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</row>
    <row r="272" spans="1:25" ht="15.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</row>
    <row r="273" spans="1:25" ht="15.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</row>
    <row r="274" spans="1:25" ht="15.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</row>
    <row r="275" spans="1:25" ht="15.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</row>
    <row r="276" spans="1:25" ht="15.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</row>
    <row r="277" spans="1:25" ht="15.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</row>
    <row r="278" spans="1:25" ht="15.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</row>
    <row r="279" spans="1:25" ht="15.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</row>
    <row r="280" spans="1:25" ht="15.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</row>
    <row r="281" spans="1:25" ht="15.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</row>
    <row r="282" spans="1:25" ht="15.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</row>
    <row r="283" spans="1:25" ht="15.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</row>
    <row r="284" spans="1:25" ht="15.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</row>
    <row r="285" spans="1:25" ht="15.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</row>
    <row r="286" spans="1:25" ht="15.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</row>
    <row r="287" spans="1:25" ht="15.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</row>
    <row r="288" spans="1:25" ht="15.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</row>
    <row r="289" spans="1:25" ht="15.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</row>
    <row r="290" spans="1:25" ht="15.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</row>
    <row r="291" spans="1:25" ht="15.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</row>
    <row r="292" spans="1:25" ht="15.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</row>
    <row r="293" spans="1:25" ht="15.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</row>
    <row r="294" spans="1:25" ht="15.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</row>
    <row r="295" spans="1:25" ht="15.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</row>
    <row r="296" spans="1:25" ht="15.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</row>
    <row r="297" spans="1:25" ht="15.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</row>
    <row r="298" spans="1:25" ht="15.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</row>
    <row r="299" spans="1:25" ht="15.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</row>
    <row r="300" spans="1:25" ht="15.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</row>
    <row r="301" spans="1:25" ht="15.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</row>
    <row r="302" spans="1:25" ht="15.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</row>
    <row r="303" spans="1:25" ht="15.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</row>
    <row r="304" spans="1:25" ht="15.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</row>
    <row r="305" spans="1:25" ht="15.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</row>
    <row r="306" spans="1:25" ht="15.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</row>
    <row r="307" spans="1:25" ht="15.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</row>
    <row r="308" spans="1:25" ht="15.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</row>
    <row r="309" spans="1:25" ht="15.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</row>
    <row r="310" spans="1:25" ht="15.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</row>
    <row r="311" spans="1:25" ht="15.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</row>
    <row r="312" spans="1:25" ht="15.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</row>
    <row r="313" spans="1:25" ht="15.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</row>
    <row r="314" spans="1:25" ht="15.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</row>
    <row r="315" spans="1:25" ht="15.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</row>
    <row r="316" spans="1:25" ht="15.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</row>
    <row r="317" spans="1:25" ht="15.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</row>
    <row r="318" spans="1:25" ht="15.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</row>
    <row r="319" spans="1:25" ht="15.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</row>
    <row r="320" spans="1:25" ht="15.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</row>
    <row r="321" spans="1:25" ht="15.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</row>
    <row r="322" spans="1:25" ht="15.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</row>
    <row r="323" spans="1:25" ht="15.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</row>
    <row r="324" spans="1:25" ht="15.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</row>
    <row r="325" spans="1:25" ht="15.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</row>
    <row r="326" spans="1:25" ht="15.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</row>
    <row r="327" spans="1:25" ht="15.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</row>
    <row r="328" spans="1:25" ht="15.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</row>
    <row r="329" spans="1:25" ht="15.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</row>
    <row r="330" spans="1:25" ht="15.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</row>
    <row r="331" spans="1:25" ht="15.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</row>
    <row r="332" spans="1:25" ht="15.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</row>
    <row r="333" spans="1:25" ht="15.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</row>
    <row r="334" spans="1:25" ht="15.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</row>
    <row r="335" spans="1:25" ht="15.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</row>
    <row r="336" spans="1:25" ht="15.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</row>
    <row r="337" spans="1:25" ht="15.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</row>
    <row r="338" spans="1:25" ht="15.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</row>
    <row r="339" spans="1:25" ht="15.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</row>
    <row r="340" spans="1:25" ht="15.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</row>
    <row r="341" spans="1:25" ht="15.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</row>
    <row r="342" spans="1:25" ht="15.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</row>
    <row r="343" spans="1:25" ht="15.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</row>
    <row r="344" spans="1:25" ht="15.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</row>
    <row r="345" spans="1:25" ht="15.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</row>
    <row r="346" spans="1:25" ht="15.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</row>
    <row r="347" spans="1:25" ht="15.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</row>
    <row r="348" spans="1:25" ht="15.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</row>
    <row r="349" spans="1:25" ht="15.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</row>
    <row r="350" spans="1:25" ht="15.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</row>
    <row r="351" spans="1:25" ht="15.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</row>
    <row r="352" spans="1:25" ht="15.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</row>
    <row r="353" spans="1:25" ht="15.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</row>
    <row r="354" spans="1:25" ht="15.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</row>
    <row r="355" spans="1:25" ht="15.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</row>
    <row r="356" spans="1:25" ht="15.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</row>
    <row r="357" spans="1:25" ht="15.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</row>
    <row r="358" spans="1:25" ht="15.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</row>
    <row r="359" spans="1:25" ht="15.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</row>
    <row r="360" spans="1:25" ht="15.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</row>
    <row r="361" spans="1:25" ht="15.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</row>
    <row r="362" spans="1:25" ht="15.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</row>
    <row r="363" spans="1:25" ht="15.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</row>
    <row r="364" spans="1:25" ht="15.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</row>
    <row r="365" spans="1:25" ht="15.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</row>
    <row r="366" spans="1:25" ht="15.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</row>
    <row r="367" spans="1:25" ht="15.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</row>
    <row r="368" spans="1:25" ht="15.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</row>
    <row r="369" spans="1:25" ht="15.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</row>
    <row r="370" spans="1:25" ht="15.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</row>
    <row r="371" spans="1:25" ht="15.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</row>
    <row r="372" spans="1:25" ht="15.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</row>
    <row r="373" spans="1:25" ht="15.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</row>
    <row r="374" spans="1:25" ht="15.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</row>
    <row r="375" spans="1:25" ht="15.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</row>
    <row r="376" spans="1:25" ht="15.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</row>
    <row r="377" spans="1:25" ht="15.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</row>
    <row r="378" spans="1:25" ht="15.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</row>
    <row r="379" spans="1:25" ht="15.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</row>
    <row r="380" spans="1:25" ht="15.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</row>
    <row r="381" spans="1:25" ht="15.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</row>
    <row r="382" spans="1:25" ht="15.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</row>
    <row r="383" spans="1:25" ht="15.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</row>
    <row r="384" spans="1:25" ht="15.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</row>
    <row r="385" spans="1:25" ht="15.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</row>
    <row r="386" spans="1:25" ht="15.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</row>
    <row r="387" spans="1:25" ht="15.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</row>
    <row r="388" spans="1:25" ht="15.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</row>
    <row r="389" spans="1:25" ht="15.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</row>
    <row r="390" spans="1:25" ht="15.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</row>
    <row r="391" spans="1:25" ht="15.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</row>
    <row r="392" spans="1:25" ht="15.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</row>
    <row r="393" spans="1:25" ht="15.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</row>
    <row r="394" spans="1:25" ht="15.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</row>
    <row r="395" spans="1:25" ht="15.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</row>
    <row r="396" spans="1:25" ht="15.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</row>
    <row r="397" spans="1:25" ht="15.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</row>
    <row r="398" spans="1:25" ht="15.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</row>
    <row r="399" spans="1:25" ht="15.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</row>
    <row r="400" spans="1:25" ht="15.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</row>
    <row r="401" spans="1:25" ht="15.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</row>
    <row r="402" spans="1:25" ht="15.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</row>
    <row r="403" spans="1:25" ht="15.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</row>
    <row r="404" spans="1:25" ht="15.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</row>
    <row r="405" spans="1:25" ht="15.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</row>
    <row r="406" spans="1:25" ht="15.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</row>
    <row r="407" spans="1:25" ht="15.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</row>
    <row r="408" spans="1:25" ht="15.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</row>
    <row r="409" spans="1:25" ht="15.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</row>
    <row r="410" spans="1:25" ht="15.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</row>
    <row r="411" spans="1:25" ht="15.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</row>
    <row r="412" spans="1:25" ht="15.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ht="15.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25" ht="15.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</row>
    <row r="415" spans="1:25" ht="15.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1:25" ht="15.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1:25" ht="15.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1:25" ht="15.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1:25" ht="15.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1:25" ht="15.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1:25" ht="15.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1:25" ht="15.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1:25" ht="15.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1:25" ht="15.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1:25" ht="15.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1:25" ht="15.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1:25" ht="15.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pans="1:25" ht="15.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</row>
    <row r="429" spans="1:25" ht="15.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</row>
    <row r="430" spans="1:25" ht="15.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</row>
    <row r="431" spans="1:25" ht="15.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</row>
    <row r="432" spans="1:25" ht="15.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</row>
    <row r="433" spans="1:25" ht="15.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</row>
    <row r="434" spans="1:25" ht="15.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</row>
    <row r="435" spans="1:25" ht="15.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</row>
    <row r="436" spans="1:25" ht="15.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</row>
    <row r="437" spans="1:25" ht="15.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</row>
    <row r="438" spans="1:25" ht="15.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</row>
    <row r="439" spans="1:25" ht="15.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</row>
    <row r="440" spans="1:25" ht="15.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</row>
    <row r="441" spans="1:25" ht="15.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</row>
    <row r="442" spans="1:25" ht="15.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</row>
    <row r="443" spans="1:25" ht="15.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</row>
    <row r="444" spans="1:25" ht="15.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</row>
    <row r="445" spans="1:25" ht="15.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</row>
    <row r="446" spans="1:25" ht="15.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</row>
    <row r="447" spans="1:25" ht="15.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</row>
    <row r="448" spans="1:25" ht="15.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</row>
    <row r="449" spans="1:25" ht="15.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</row>
    <row r="450" spans="1:25" ht="15.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</row>
    <row r="451" spans="1:25" ht="15.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</row>
    <row r="452" spans="1:25" ht="15.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</row>
    <row r="453" spans="1:25" ht="15.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</row>
    <row r="454" spans="1:25" ht="15.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</row>
    <row r="455" spans="1:25" ht="15.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</row>
    <row r="456" spans="1:25" ht="15.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</row>
    <row r="457" spans="1:25" ht="15.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</row>
    <row r="458" spans="1:25" ht="15.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</row>
    <row r="459" spans="1:25" ht="15.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</row>
    <row r="460" spans="1:25" ht="15.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</row>
    <row r="461" spans="1:25" ht="15.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</row>
    <row r="462" spans="1:25" ht="15.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</row>
    <row r="463" spans="1:25" ht="15.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</row>
    <row r="464" spans="1:25" ht="15.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</row>
    <row r="465" spans="1:25" ht="15.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</row>
    <row r="466" spans="1:25" ht="15.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</row>
    <row r="467" spans="1:25" ht="15.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</row>
    <row r="468" spans="1:25" ht="15.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</row>
    <row r="469" spans="1:25" ht="15.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  <row r="470" spans="1:25" ht="15.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</row>
    <row r="471" spans="1:25" ht="15.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</row>
    <row r="472" spans="1:25" ht="15.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</row>
    <row r="473" spans="1:25" ht="15.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</row>
    <row r="474" spans="1:25" ht="15.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</row>
    <row r="475" spans="1:25" ht="15.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</row>
    <row r="476" spans="1:25" ht="15.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</row>
    <row r="477" spans="1:25" ht="15.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</row>
    <row r="478" spans="1:25" ht="15.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</row>
    <row r="479" spans="1:25" ht="15.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</row>
    <row r="480" spans="1:25" ht="15.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</row>
    <row r="481" spans="1:25" ht="15.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</row>
    <row r="482" spans="1:25" ht="15.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</row>
    <row r="483" spans="1:25" ht="15.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</row>
    <row r="484" spans="1:25" ht="15.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</row>
    <row r="485" spans="1:25" ht="15.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</row>
    <row r="486" spans="1:25" ht="15.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</row>
    <row r="487" spans="1:25" ht="15.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</row>
    <row r="488" spans="1:25" ht="15.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</row>
    <row r="489" spans="1:25" ht="15.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</row>
    <row r="490" spans="1:25" ht="15.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</row>
    <row r="491" spans="1:25" ht="15.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</row>
    <row r="492" spans="1:25" ht="15.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</row>
    <row r="493" spans="1:25" ht="15.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</row>
    <row r="494" spans="1:25" ht="15.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</row>
    <row r="495" spans="1:25" ht="15.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</row>
    <row r="496" spans="1:25" ht="15.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</row>
    <row r="497" spans="1:25" ht="15.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</row>
    <row r="498" spans="1:25" ht="15.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</row>
    <row r="499" spans="1:25" ht="15.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</row>
    <row r="500" spans="1:25" ht="15.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</row>
    <row r="501" spans="1:25" ht="15.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</row>
    <row r="502" spans="1:25" ht="15.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</row>
    <row r="503" spans="1:25" ht="15.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</row>
    <row r="504" spans="1:25" ht="15.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</row>
    <row r="505" spans="1:25" ht="15.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</row>
    <row r="506" spans="1:25" ht="15.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</row>
    <row r="507" spans="1:25" ht="15.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</row>
    <row r="508" spans="1:25" ht="15.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</row>
    <row r="509" spans="1:25" ht="15.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</row>
    <row r="510" spans="1:25" ht="15.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</row>
    <row r="511" spans="1:25" ht="15.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</row>
    <row r="512" spans="1:25" ht="15.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</row>
    <row r="513" spans="1:25" ht="15.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</row>
    <row r="514" spans="1:25" ht="15.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</row>
    <row r="515" spans="1:25" ht="15.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</row>
    <row r="516" spans="1:25" ht="15.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</row>
    <row r="517" spans="1:25" ht="15.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</row>
    <row r="518" spans="1:25" ht="15.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</row>
    <row r="519" spans="1:25" ht="15.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</row>
    <row r="520" spans="1:25" ht="15.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</row>
    <row r="521" spans="1:25" ht="15.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</row>
    <row r="522" spans="1:25" ht="15.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</row>
    <row r="523" spans="1:25" ht="15.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</row>
    <row r="524" spans="1:25" ht="15.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</row>
    <row r="525" spans="1:25" ht="15.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</row>
    <row r="526" spans="1:25" ht="15.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</row>
    <row r="527" spans="1:25" ht="15.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</row>
    <row r="528" spans="1:25" ht="15.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</row>
    <row r="529" spans="1:25" ht="15.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</row>
    <row r="530" spans="1:25" ht="15.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</row>
    <row r="531" spans="1:25" ht="15.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</row>
    <row r="532" spans="1:25" ht="15.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</row>
    <row r="533" spans="1:25" ht="15.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</row>
    <row r="534" spans="1:25" ht="15.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</row>
    <row r="535" spans="1:25" ht="15.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</row>
    <row r="536" spans="1:25" ht="15.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</row>
    <row r="537" spans="1:25" ht="15.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</row>
    <row r="538" spans="1:25" ht="15.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</row>
    <row r="539" spans="1:25" ht="15.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</row>
    <row r="540" spans="1:25" ht="15.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</row>
    <row r="541" spans="1:25" ht="15.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</row>
    <row r="542" spans="1:25" ht="15.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</row>
    <row r="543" spans="1:25" ht="15.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</row>
    <row r="544" spans="1:25" ht="15.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</row>
    <row r="545" spans="1:25" ht="15.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</row>
    <row r="546" spans="1:25" ht="15.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</row>
    <row r="547" spans="1:25" ht="15.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</row>
    <row r="548" spans="1:25" ht="15.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</row>
    <row r="549" spans="1:25" ht="15.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</row>
    <row r="550" spans="1:25" ht="15.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</row>
    <row r="551" spans="1:25" ht="15.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</row>
    <row r="552" spans="1:25" ht="15.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</row>
    <row r="553" spans="1:25" ht="15.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</row>
    <row r="554" spans="1:25" ht="15.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</row>
    <row r="555" spans="1:25" ht="15.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</row>
    <row r="556" spans="1:25" ht="15.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</row>
    <row r="557" spans="1:25" ht="15.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</row>
    <row r="558" spans="1:25" ht="15.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</row>
    <row r="559" spans="1:25" ht="15.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</row>
    <row r="560" spans="1:25" ht="15.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</row>
    <row r="561" spans="1:25" ht="15.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</row>
    <row r="562" spans="1:25" ht="15.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</row>
    <row r="563" spans="1:25" ht="15.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</row>
    <row r="564" spans="1:25" ht="15.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</row>
    <row r="565" spans="1:25" ht="15.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</row>
    <row r="566" spans="1:25" ht="15.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</row>
    <row r="567" spans="1:25" ht="15.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</row>
    <row r="568" spans="1:25" ht="15.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</row>
    <row r="569" spans="1:25" ht="15.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</row>
    <row r="570" spans="1:25" ht="15.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</row>
    <row r="571" spans="1:25" ht="15.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</row>
    <row r="572" spans="1:25" ht="15.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</row>
    <row r="573" spans="1:25" ht="15.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</row>
    <row r="574" spans="1:25" ht="15.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</row>
    <row r="575" spans="1:25" ht="15.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</row>
    <row r="576" spans="1:25" ht="15.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</row>
    <row r="577" spans="1:25" ht="15.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</row>
    <row r="578" spans="1:25" ht="15.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</row>
    <row r="579" spans="1:25" ht="15.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</row>
    <row r="580" spans="1:25" ht="15.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</row>
    <row r="581" spans="1:25" ht="15.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</row>
    <row r="582" spans="1:25" ht="15.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</row>
    <row r="583" spans="1:25" ht="15.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</row>
    <row r="584" spans="1:25" ht="15.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</row>
    <row r="585" spans="1:25" ht="15.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</row>
    <row r="586" spans="1:25" ht="15.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</row>
    <row r="587" spans="1:25" ht="15.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</row>
    <row r="588" spans="1:25" ht="15.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</row>
    <row r="589" spans="1:25" ht="15.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</row>
    <row r="590" spans="1:25" ht="15.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</row>
    <row r="591" spans="1:25" ht="15.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</row>
    <row r="592" spans="1:25" ht="15.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</row>
    <row r="593" spans="1:25" ht="15.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</row>
    <row r="594" spans="1:25" ht="15.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</row>
    <row r="595" spans="1:25" ht="15.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</row>
    <row r="596" spans="1:25" ht="15.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</row>
    <row r="597" spans="1:25" ht="15.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</row>
    <row r="598" spans="1:25" ht="15.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</row>
    <row r="599" spans="1:25" ht="15.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</row>
    <row r="600" spans="1:25" ht="15.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</row>
    <row r="601" spans="1:25" ht="15.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</row>
    <row r="602" spans="1:25" ht="15.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</row>
    <row r="603" spans="1:25" ht="15.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</row>
    <row r="604" spans="1:25" ht="15.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</row>
    <row r="605" spans="1:25" ht="15.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</row>
    <row r="606" spans="1:25" ht="15.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</row>
    <row r="607" spans="1:25" ht="15.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</row>
    <row r="608" spans="1:25" ht="15.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</row>
    <row r="609" spans="1:25" ht="15.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</row>
    <row r="610" spans="1:25" ht="15.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</row>
    <row r="611" spans="1:25" ht="15.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</row>
    <row r="612" spans="1:25" ht="15.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</row>
    <row r="613" spans="1:25" ht="15.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</row>
    <row r="614" spans="1:25" ht="15.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</row>
    <row r="615" spans="1:25" ht="15.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</row>
    <row r="616" spans="1:25" ht="15.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</row>
    <row r="617" spans="1:25" ht="15.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</row>
    <row r="618" spans="1:25" ht="15.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</row>
    <row r="619" spans="1:25" ht="15.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</row>
    <row r="620" spans="1:25" ht="15.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</row>
    <row r="621" spans="1:25" ht="15.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</row>
    <row r="622" spans="1:25" ht="15.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</row>
    <row r="623" spans="1:25" ht="15.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</row>
    <row r="624" spans="1:25" ht="15.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</row>
    <row r="625" spans="1:25" ht="15.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</row>
    <row r="626" spans="1:25" ht="15.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</row>
    <row r="627" spans="1:25" ht="15.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</row>
    <row r="628" spans="1:25" ht="15.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</row>
    <row r="629" spans="1:25" ht="15.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</row>
    <row r="630" spans="1:25" ht="15.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</row>
    <row r="631" spans="1:25" ht="15.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</row>
    <row r="632" spans="1:25" ht="15.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</row>
    <row r="633" spans="1:25" ht="15.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</row>
    <row r="634" spans="1:25" ht="15.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</row>
    <row r="635" spans="1:25" ht="15.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</row>
    <row r="636" spans="1:25" ht="15.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</row>
    <row r="637" spans="1:25" ht="15.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</row>
    <row r="638" spans="1:25" ht="15.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</row>
    <row r="639" spans="1:25" ht="15.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</row>
    <row r="640" spans="1:25" ht="15.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</row>
    <row r="641" spans="1:25" ht="15.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</row>
    <row r="642" spans="1:25" ht="15.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</row>
    <row r="643" spans="1:25" ht="15.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</row>
    <row r="644" spans="1:25" ht="15.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</row>
    <row r="645" spans="1:25" ht="15.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</row>
    <row r="646" spans="1:25" ht="15.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</row>
    <row r="647" spans="1:25" ht="15.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</row>
    <row r="648" spans="1:25" ht="15.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</row>
    <row r="649" spans="1:25" ht="15.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</row>
    <row r="650" spans="1:25" ht="15.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</row>
    <row r="651" spans="1:25" ht="15.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</row>
    <row r="652" spans="1:25" ht="15.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</row>
    <row r="653" spans="1:25" ht="15.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</row>
    <row r="654" spans="1:25" ht="15.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</row>
    <row r="655" spans="1:25" ht="15.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</row>
    <row r="656" spans="1:25" ht="15.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</row>
    <row r="657" spans="1:25" ht="15.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</row>
    <row r="658" spans="1:25" ht="15.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</row>
    <row r="659" spans="1:25" ht="15.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</row>
    <row r="660" spans="1:25" ht="15.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</row>
    <row r="661" spans="1:25" ht="15.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</row>
    <row r="662" spans="1:25" ht="15.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</row>
    <row r="663" spans="1:25" ht="15.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</row>
    <row r="664" spans="1:25" ht="15.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</row>
    <row r="665" spans="1:25" ht="15.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</row>
    <row r="666" spans="1:25" ht="15.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</row>
    <row r="667" spans="1:25" ht="15.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</row>
    <row r="668" spans="1:25" ht="15.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</row>
    <row r="669" spans="1:25" ht="15.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</row>
    <row r="670" spans="1:25" ht="15.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</row>
    <row r="671" spans="1:25" ht="15.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</row>
    <row r="672" spans="1:25" ht="15.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</row>
    <row r="673" spans="1:25" ht="15.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</row>
    <row r="674" spans="1:25" ht="15.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</row>
    <row r="675" spans="1:25" ht="15.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</row>
    <row r="676" spans="1:25" ht="15.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</row>
    <row r="677" spans="1:25" ht="15.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</row>
    <row r="678" spans="1:25" ht="15.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</row>
    <row r="679" spans="1:25" ht="15.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</row>
    <row r="680" spans="1:25" ht="15.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</row>
    <row r="681" spans="1:25" ht="15.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</row>
    <row r="682" spans="1:25" ht="15.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</row>
    <row r="683" spans="1:25" ht="15.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</row>
    <row r="684" spans="1:25" ht="15.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</row>
    <row r="685" spans="1:25" ht="15.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</row>
    <row r="686" spans="1:25" ht="15.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</row>
    <row r="687" spans="1:25" ht="15.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</row>
    <row r="688" spans="1:25" ht="15.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</row>
    <row r="689" spans="1:25" ht="15.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</row>
    <row r="690" spans="1:25" ht="15.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</row>
    <row r="691" spans="1:25" ht="15.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</row>
    <row r="692" spans="1:25" ht="15.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</row>
    <row r="693" spans="1:25" ht="15.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</row>
    <row r="694" spans="1:25" ht="15.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</row>
    <row r="695" spans="1:25" ht="15.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</row>
    <row r="696" spans="1:25" ht="15.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</row>
    <row r="697" spans="1:25" ht="15.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</row>
    <row r="698" spans="1:25" ht="15.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</row>
    <row r="699" spans="1:25" ht="15.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</row>
    <row r="700" spans="1:25" ht="15.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</row>
    <row r="701" spans="1:25" ht="15.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</row>
    <row r="702" spans="1:25" ht="15.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</row>
    <row r="703" spans="1:25" ht="15.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</row>
    <row r="704" spans="1:25" ht="15.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</row>
    <row r="705" spans="1:25" ht="15.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</row>
    <row r="706" spans="1:25" ht="15.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</row>
    <row r="707" spans="1:25" ht="15.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</row>
    <row r="708" spans="1:25" ht="15.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</row>
    <row r="709" spans="1:25" ht="15.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</row>
    <row r="710" spans="1:25" ht="15.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</row>
    <row r="711" spans="1:25" ht="15.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</row>
    <row r="712" spans="1:25" ht="15.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</row>
    <row r="713" spans="1:25" ht="15.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</row>
    <row r="714" spans="1:25" ht="15.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</row>
    <row r="715" spans="1:25" ht="15.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</row>
    <row r="716" spans="1:25" ht="15.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</row>
    <row r="717" spans="1:25" ht="15.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</row>
    <row r="718" spans="1:25" ht="15.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</row>
    <row r="719" spans="1:25" ht="15.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</row>
    <row r="720" spans="1:25" ht="15.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</row>
    <row r="721" spans="1:25" ht="15.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</row>
    <row r="722" spans="1:25" ht="15.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</row>
    <row r="723" spans="1:25" ht="15.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</row>
    <row r="724" spans="1:25" ht="15.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</row>
    <row r="725" spans="1:25" ht="15.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</row>
    <row r="726" spans="1:25" ht="15.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</row>
    <row r="727" spans="1:25" ht="15.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</row>
    <row r="728" spans="1:25" ht="15.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</row>
    <row r="729" spans="1:25" ht="15.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</row>
    <row r="730" spans="1:25" ht="15.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</row>
    <row r="731" spans="1:25" ht="15.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</row>
    <row r="732" spans="1:25" ht="15.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</row>
    <row r="733" spans="1:25" ht="15.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</row>
    <row r="734" spans="1:25" ht="15.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</row>
    <row r="735" spans="1:25" ht="15.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</row>
    <row r="736" spans="1:25" ht="15.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</row>
    <row r="737" spans="1:25" ht="15.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</row>
    <row r="738" spans="1:25" ht="15.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</row>
    <row r="739" spans="1:25" ht="15.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</row>
    <row r="740" spans="1:25" ht="15.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</row>
    <row r="741" spans="1:25" ht="15.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</row>
    <row r="742" spans="1:25" ht="15.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</row>
    <row r="743" spans="1:25" ht="15.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</row>
    <row r="744" spans="1:25" ht="15.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</row>
    <row r="745" spans="1:25" ht="15.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</row>
    <row r="746" spans="1:25" ht="15.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</row>
    <row r="747" spans="1:25" ht="15.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</row>
    <row r="748" spans="1:25" ht="15.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</row>
    <row r="749" spans="1:25" ht="15.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</row>
    <row r="750" spans="1:25" ht="15.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</row>
    <row r="751" spans="1:25" ht="15.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</row>
    <row r="752" spans="1:25" ht="15.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</row>
    <row r="753" spans="1:25" ht="15.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</row>
    <row r="754" spans="1:25" ht="15.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</row>
    <row r="755" spans="1:25" ht="15.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</row>
    <row r="756" spans="1:25" ht="15.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</row>
    <row r="757" spans="1:25" ht="15.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</row>
    <row r="758" spans="1:25" ht="15.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</row>
    <row r="759" spans="1:25" ht="15.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</row>
    <row r="760" spans="1:25" ht="15.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</row>
    <row r="761" spans="1:25" ht="15.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</row>
    <row r="762" spans="1:25" ht="15.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</row>
    <row r="763" spans="1:25" ht="15.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</row>
    <row r="764" spans="1:25" ht="15.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</row>
    <row r="765" spans="1:25" ht="15.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</row>
    <row r="766" spans="1:25" ht="15.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</row>
    <row r="767" spans="1:25" ht="15.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</row>
    <row r="768" spans="1:25" ht="15.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</row>
    <row r="769" spans="1:25" ht="15.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</row>
    <row r="770" spans="1:25" ht="15.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</row>
    <row r="771" spans="1:25" ht="15.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</row>
    <row r="772" spans="1:25" ht="15.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</row>
    <row r="773" spans="1:25" ht="15.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</row>
    <row r="774" spans="1:25" ht="15.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</row>
    <row r="775" spans="1:25" ht="15.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</row>
    <row r="776" spans="1:25" ht="15.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</row>
    <row r="777" spans="1:25" ht="15.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</row>
    <row r="778" spans="1:25" ht="15.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</row>
    <row r="779" spans="1:25" ht="15.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</row>
    <row r="780" spans="1:25" ht="15.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</row>
    <row r="781" spans="1:25" ht="15.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</row>
    <row r="782" spans="1:25" ht="15.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</row>
    <row r="783" spans="1:25" ht="15.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</row>
    <row r="784" spans="1:25" ht="15.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</row>
    <row r="785" spans="1:25" ht="15.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</row>
    <row r="786" spans="1:25" ht="15.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</row>
    <row r="787" spans="1:25" ht="15.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</row>
    <row r="788" spans="1:25" ht="15.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</row>
    <row r="789" spans="1:25" ht="15.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</row>
    <row r="790" spans="1:25" ht="15.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</row>
    <row r="791" spans="1:25" ht="15.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</row>
    <row r="792" spans="1:25" ht="15.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</row>
    <row r="793" spans="1:25" ht="15.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</row>
    <row r="794" spans="1:25" ht="15.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</row>
    <row r="795" spans="1:25" ht="15.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</row>
    <row r="796" spans="1:25" ht="15.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</row>
    <row r="797" spans="1:25" ht="15.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</row>
    <row r="798" spans="1:25" ht="15.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</row>
    <row r="799" spans="1:25" ht="15.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</row>
    <row r="800" spans="1:25" ht="15.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</row>
    <row r="801" spans="1:25" ht="15.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</row>
    <row r="802" spans="1:25" ht="15.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</row>
    <row r="803" spans="1:25" ht="15.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</row>
    <row r="804" spans="1:25" ht="15.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</row>
    <row r="805" spans="1:25" ht="15.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</row>
    <row r="806" spans="1:25" ht="15.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</row>
    <row r="807" spans="1:25" ht="15.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</row>
    <row r="808" spans="1:25" ht="15.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</row>
    <row r="809" spans="1:25" ht="15.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</row>
    <row r="810" spans="1:25" ht="15.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</row>
    <row r="811" spans="1:25" ht="15.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</row>
    <row r="812" spans="1:25" ht="15.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</row>
    <row r="813" spans="1:25" ht="15.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</row>
    <row r="814" spans="1:25" ht="15.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</row>
    <row r="815" spans="1:25" ht="15.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</row>
    <row r="816" spans="1:25" ht="15.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</row>
    <row r="817" spans="1:25" ht="15.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</row>
    <row r="818" spans="1:25" ht="15.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</row>
    <row r="819" spans="1:25" ht="15.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</row>
    <row r="820" spans="1:25" ht="15.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</row>
    <row r="821" spans="1:25" ht="15.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</row>
    <row r="822" spans="1:25" ht="15.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</row>
    <row r="823" spans="1:25" ht="15.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</row>
    <row r="824" spans="1:25" ht="15.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</row>
    <row r="825" spans="1:25" ht="15.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</row>
    <row r="826" spans="1:25" ht="15.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</row>
    <row r="827" spans="1:25" ht="15.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</row>
    <row r="828" spans="1:25" ht="15.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</row>
    <row r="829" spans="1:25" ht="15.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</row>
    <row r="830" spans="1:25" ht="15.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</row>
    <row r="831" spans="1:25" ht="15.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</row>
    <row r="832" spans="1:25" ht="15.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</row>
    <row r="833" spans="1:25" ht="15.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</row>
    <row r="834" spans="1:25" ht="15.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</row>
    <row r="835" spans="1:25" ht="15.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</row>
    <row r="836" spans="1:25" ht="15.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</row>
    <row r="837" spans="1:25" ht="15.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</row>
    <row r="838" spans="1:25" ht="15.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</row>
    <row r="839" spans="1:25" ht="15.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</row>
    <row r="840" spans="1:25" ht="15.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</row>
    <row r="841" spans="1:25" ht="15.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</row>
    <row r="842" spans="1:25" ht="15.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</row>
    <row r="843" spans="1:25" ht="15.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</row>
    <row r="844" spans="1:25" ht="15.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</row>
    <row r="845" spans="1:25" ht="15.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</row>
    <row r="846" spans="1:25" ht="15.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</row>
    <row r="847" spans="1:25" ht="15.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</row>
    <row r="848" spans="1:25" ht="15.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</row>
    <row r="849" spans="1:25" ht="15.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</row>
    <row r="850" spans="1:25" ht="15.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</row>
    <row r="851" spans="1:25" ht="15.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</row>
    <row r="852" spans="1:25" ht="15.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</row>
    <row r="853" spans="1:25" ht="15.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</row>
    <row r="854" spans="1:25" ht="15.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</row>
    <row r="855" spans="1:25" ht="15.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</row>
    <row r="856" spans="1:25" ht="15.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</row>
    <row r="857" spans="1:25" ht="15.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</row>
    <row r="858" spans="1:25" ht="15.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</row>
    <row r="859" spans="1:25" ht="15.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</row>
    <row r="860" spans="1:25" ht="15.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</row>
    <row r="861" spans="1:25" ht="15.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</row>
    <row r="862" spans="1:25" ht="15.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</row>
    <row r="863" spans="1:25" ht="15.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</row>
    <row r="864" spans="1:25" ht="15.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</row>
    <row r="865" spans="1:25" ht="15.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</row>
    <row r="866" spans="1:25" ht="15.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</row>
    <row r="867" spans="1:25" ht="15.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</row>
    <row r="868" spans="1:25" ht="15.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</row>
    <row r="869" spans="1:25" ht="15.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</row>
    <row r="870" spans="1:25" ht="15.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</row>
    <row r="871" spans="1:25" ht="15.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</row>
    <row r="872" spans="1:25" ht="15.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</row>
    <row r="873" spans="1:25" ht="15.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</row>
    <row r="874" spans="1:25" ht="15.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</row>
    <row r="875" spans="1:25" ht="15.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</row>
    <row r="876" spans="1:25" ht="15.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</row>
    <row r="877" spans="1:25" ht="15.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</row>
    <row r="878" spans="1:25" ht="15.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</row>
    <row r="879" spans="1:25" ht="15.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</row>
    <row r="880" spans="1:25" ht="15.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</row>
    <row r="881" spans="1:25" ht="15.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</row>
    <row r="882" spans="1:25" ht="15.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</row>
    <row r="883" spans="1:25" ht="15.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</row>
    <row r="884" spans="1:25" ht="15.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</row>
    <row r="885" spans="1:25" ht="15.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</row>
    <row r="886" spans="1:25" ht="15.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</row>
    <row r="887" spans="1:25" ht="15.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</row>
    <row r="888" spans="1:25" ht="15.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</row>
    <row r="889" spans="1:25" ht="15.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</row>
    <row r="890" spans="1:25" ht="15.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</row>
    <row r="891" spans="1:25" ht="15.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</row>
    <row r="892" spans="1:25" ht="15.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</row>
    <row r="893" spans="1:25" ht="15.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</row>
    <row r="894" spans="1:25" ht="15.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</row>
    <row r="895" spans="1:25" ht="15.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</row>
    <row r="896" spans="1:25" ht="15.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</row>
    <row r="897" spans="1:25" ht="15.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</row>
    <row r="898" spans="1:25" ht="15.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</row>
    <row r="899" spans="1:25" ht="15.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</row>
    <row r="900" spans="1:25" ht="15.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</row>
    <row r="901" spans="1:25" ht="15.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</row>
    <row r="902" spans="1:25" ht="15.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</row>
    <row r="903" spans="1:25" ht="15.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</row>
    <row r="904" spans="1:25" ht="15.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</row>
    <row r="905" spans="1:25" ht="15.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</row>
    <row r="906" spans="1:25" ht="15.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</row>
    <row r="907" spans="1:25" ht="15.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</row>
    <row r="908" spans="1:25" ht="15.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</row>
    <row r="909" spans="1:25" ht="15.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</row>
    <row r="910" spans="1:25" ht="15.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</row>
    <row r="911" spans="1:25" ht="15.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</row>
    <row r="912" spans="1:25" ht="15.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</row>
    <row r="913" spans="1:25" ht="15.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</row>
    <row r="914" spans="1:25" ht="15.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</row>
    <row r="915" spans="1:25" ht="15.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</row>
    <row r="916" spans="1:25" ht="15.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</row>
    <row r="917" spans="1:25" ht="15.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</row>
    <row r="918" spans="1:25" ht="15.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</row>
    <row r="919" spans="1:25" ht="15.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</row>
    <row r="920" spans="1:25" ht="15.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</row>
    <row r="921" spans="1:25" ht="15.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</row>
    <row r="922" spans="1:25" ht="15.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</row>
    <row r="923" spans="1:25" ht="15.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</row>
    <row r="924" spans="1:25" ht="15.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</row>
    <row r="925" spans="1:25" ht="15.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</row>
    <row r="926" spans="1:25" ht="15.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</row>
    <row r="927" spans="1:25" ht="15.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</row>
    <row r="928" spans="1:25" ht="15.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</row>
    <row r="929" spans="1:25" ht="15.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</row>
    <row r="930" spans="1:25" ht="15.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</row>
    <row r="931" spans="1:25" ht="15.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</row>
    <row r="932" spans="1:25" ht="15.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</row>
    <row r="933" spans="1:25" ht="15.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</row>
    <row r="934" spans="1:25" ht="15.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</row>
    <row r="935" spans="1:25" ht="15.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</row>
    <row r="936" spans="1:25" ht="15.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</row>
    <row r="937" spans="1:25" ht="15.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</row>
    <row r="938" spans="1:25" ht="15.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</row>
    <row r="939" spans="1:25" ht="15.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</row>
    <row r="940" spans="1:25" ht="15.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</row>
    <row r="941" spans="1:25" ht="15.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</row>
    <row r="942" spans="1:25" ht="15.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</row>
    <row r="943" spans="1:25" ht="15.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</row>
    <row r="944" spans="1:25" ht="15.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</row>
    <row r="945" spans="1:25" ht="15.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</row>
    <row r="946" spans="1:25" ht="15.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</row>
    <row r="947" spans="1:25" ht="15.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</row>
    <row r="948" spans="1:25" ht="15.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</row>
    <row r="949" spans="1:25" ht="15.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</row>
    <row r="950" spans="1:25" ht="15.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</row>
    <row r="951" spans="1:25" ht="15.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</row>
    <row r="952" spans="1:25" ht="15.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</row>
    <row r="953" spans="1:25" ht="15.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</row>
    <row r="954" spans="1:25" ht="15.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</row>
    <row r="955" spans="1:25" ht="15.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</row>
    <row r="956" spans="1:25" ht="15.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</row>
    <row r="957" spans="1:25" ht="15.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</row>
    <row r="958" spans="1:25" ht="15.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</row>
    <row r="959" spans="1:25" ht="15.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</row>
    <row r="960" spans="1:25" ht="15.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</row>
    <row r="961" spans="1:25" ht="15.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</row>
    <row r="962" spans="1:25" ht="15.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</row>
    <row r="963" spans="1:25" ht="15.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</row>
    <row r="964" spans="1:25" ht="15.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</row>
    <row r="965" spans="1:25" ht="15.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</row>
    <row r="966" spans="1:25" ht="15.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</row>
    <row r="967" spans="1:25" ht="15.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</row>
    <row r="968" spans="1:25" ht="15.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</row>
    <row r="969" spans="1:25" ht="15.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</row>
    <row r="970" spans="1:25" ht="15.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</row>
    <row r="971" spans="1:25" ht="15.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</row>
    <row r="972" spans="1:25" ht="15.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</row>
    <row r="973" spans="1:25" ht="15.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</row>
    <row r="974" spans="1:25" ht="15.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</row>
    <row r="975" spans="1:25" ht="15.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</row>
    <row r="976" spans="1:25" ht="15.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</row>
    <row r="977" spans="1:25" ht="15.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</row>
    <row r="978" spans="1:25" ht="15.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</row>
    <row r="979" spans="1:25" ht="15.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</row>
    <row r="980" spans="1:25" ht="15.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</row>
    <row r="981" spans="1:25" ht="15.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</row>
    <row r="982" spans="1:25" ht="15.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</row>
    <row r="983" spans="1:25" ht="15.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</row>
    <row r="984" spans="1:25" ht="15.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</row>
    <row r="985" spans="1:25" ht="15.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</row>
    <row r="986" spans="1:25" ht="15.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</row>
    <row r="987" spans="1:25" ht="15.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</row>
    <row r="988" spans="1:25" ht="15.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</row>
    <row r="989" spans="1:25" ht="15.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</row>
    <row r="990" spans="1:25" ht="15.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</row>
    <row r="991" spans="1:25" ht="15.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</row>
    <row r="992" spans="1:25" ht="15.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</row>
    <row r="993" spans="1:25" ht="15.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</row>
    <row r="994" spans="1:25" ht="15.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</row>
    <row r="995" spans="1:25" ht="15.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</row>
    <row r="996" spans="1:25" ht="15.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</row>
    <row r="997" spans="1:25" ht="15.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</row>
    <row r="998" spans="1:25" ht="15.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</row>
    <row r="999" spans="1:25" ht="15.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</row>
    <row r="1000" spans="1:25" ht="15.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</row>
  </sheetData>
  <mergeCells count="39">
    <mergeCell ref="A1:C1"/>
    <mergeCell ref="A2:C2"/>
    <mergeCell ref="B3:C3"/>
    <mergeCell ref="B4:C4"/>
    <mergeCell ref="A6:J6"/>
    <mergeCell ref="A8:A12"/>
    <mergeCell ref="B14:D14"/>
    <mergeCell ref="B15:D15"/>
    <mergeCell ref="B16:D16"/>
    <mergeCell ref="B17:D17"/>
    <mergeCell ref="B18:D18"/>
    <mergeCell ref="B19:D19"/>
    <mergeCell ref="B20:D20"/>
    <mergeCell ref="B21:D21"/>
    <mergeCell ref="A24:A27"/>
    <mergeCell ref="A33:D33"/>
    <mergeCell ref="A87:D87"/>
    <mergeCell ref="A130:D130"/>
    <mergeCell ref="A131:C131"/>
    <mergeCell ref="A132:C132"/>
    <mergeCell ref="A133:C133"/>
    <mergeCell ref="A141:C141"/>
    <mergeCell ref="A142:C142"/>
    <mergeCell ref="A143:C143"/>
    <mergeCell ref="A144:C144"/>
    <mergeCell ref="A145:C145"/>
    <mergeCell ref="A146:C146"/>
    <mergeCell ref="A134:C134"/>
    <mergeCell ref="A135:C135"/>
    <mergeCell ref="A136:C136"/>
    <mergeCell ref="A137:C137"/>
    <mergeCell ref="A138:D138"/>
    <mergeCell ref="A139:C139"/>
    <mergeCell ref="A140:C140"/>
    <mergeCell ref="A147:C147"/>
    <mergeCell ref="A148:C148"/>
    <mergeCell ref="A149:C149"/>
    <mergeCell ref="A150:C150"/>
    <mergeCell ref="A151:C151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Stephenson</dc:creator>
  <cp:lastModifiedBy>Kristin Blodgett</cp:lastModifiedBy>
  <dcterms:created xsi:type="dcterms:W3CDTF">2018-09-14T17:02:08Z</dcterms:created>
  <dcterms:modified xsi:type="dcterms:W3CDTF">2023-05-25T21:03:13Z</dcterms:modified>
</cp:coreProperties>
</file>